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gel.herrera\Desktop\Evidencia Marzo 18\U005\"/>
    </mc:Choice>
  </mc:AlternateContent>
  <bookViews>
    <workbookView xWindow="0" yWindow="0" windowWidth="19200" windowHeight="10995" tabRatio="576" activeTab="2"/>
  </bookViews>
  <sheets>
    <sheet name="Metas e Indic  PAT 2017" sheetId="9" r:id="rId1"/>
    <sheet name="Metas e Indic  PAT-PROSP 2017" sheetId="11" r:id="rId2"/>
    <sheet name="Metas e Indic  PAE 2017" sheetId="12" r:id="rId3"/>
    <sheet name="Hoja4" sheetId="14" r:id="rId4"/>
    <sheet name="Hoja2" sheetId="6" state="hidden" r:id="rId5"/>
    <sheet name="Hoja1" sheetId="5" state="hidden" r:id="rId6"/>
  </sheets>
  <definedNames>
    <definedName name="_xlnm._FilterDatabase" localSheetId="0" hidden="1">'Metas e Indic  PAT 2017'!$A$12:$V$68</definedName>
    <definedName name="_xlnm.Print_Area" localSheetId="0">'Metas e Indic  PAT 2017'!$A$1:$V$68</definedName>
    <definedName name="_xlnm.Print_Titles" localSheetId="2">'Metas e Indic  PAE 2017'!$1:$14</definedName>
    <definedName name="_xlnm.Print_Titles" localSheetId="0">'Metas e Indic  PAT 2017'!$1:$14</definedName>
    <definedName name="_xlnm.Print_Titles" localSheetId="1">'Metas e Indic  PAT-PROSP 2017'!$1:$14</definedName>
  </definedNames>
  <calcPr calcId="152511" calcMode="manual"/>
</workbook>
</file>

<file path=xl/calcChain.xml><?xml version="1.0" encoding="utf-8"?>
<calcChain xmlns="http://schemas.openxmlformats.org/spreadsheetml/2006/main">
  <c r="U48" i="9" l="1"/>
  <c r="U28" i="9"/>
  <c r="U27" i="9"/>
  <c r="U25" i="9" l="1"/>
  <c r="U24" i="9"/>
  <c r="Q20" i="9" l="1"/>
  <c r="U23" i="9"/>
  <c r="U17" i="9"/>
  <c r="O20" i="9"/>
  <c r="U44" i="9"/>
  <c r="T44" i="9"/>
  <c r="S44" i="9"/>
  <c r="R44" i="9"/>
  <c r="O44" i="9"/>
  <c r="N44" i="9"/>
  <c r="U41" i="9"/>
  <c r="T41" i="9"/>
  <c r="S41" i="9"/>
  <c r="R41" i="9"/>
  <c r="O41" i="9"/>
  <c r="N41" i="9"/>
  <c r="U35" i="9"/>
  <c r="T35" i="9"/>
  <c r="S35" i="9"/>
  <c r="R35" i="9"/>
  <c r="O35" i="9"/>
  <c r="N35" i="9"/>
  <c r="N29" i="9"/>
  <c r="U47" i="9"/>
  <c r="S47" i="9"/>
  <c r="E5" i="14"/>
  <c r="G5" i="14"/>
  <c r="E7" i="14"/>
  <c r="G7" i="14" s="1"/>
  <c r="E9" i="14"/>
  <c r="G9" i="14"/>
  <c r="E11" i="14"/>
  <c r="G11" i="14" s="1"/>
  <c r="L17" i="12"/>
  <c r="M17" i="12"/>
  <c r="N17" i="12"/>
  <c r="O17" i="12"/>
  <c r="P17" i="12"/>
  <c r="Q17" i="12"/>
  <c r="R17" i="12"/>
  <c r="S17" i="12"/>
  <c r="T17" i="12"/>
  <c r="U17" i="12"/>
  <c r="L20" i="12"/>
  <c r="M20" i="12"/>
  <c r="N20" i="12"/>
  <c r="O20" i="12"/>
  <c r="P20" i="12"/>
  <c r="Q20" i="12"/>
  <c r="R20" i="12"/>
  <c r="S20" i="12"/>
  <c r="T20" i="12"/>
  <c r="U20" i="12"/>
  <c r="R23" i="12"/>
  <c r="S23" i="12"/>
  <c r="T23" i="12"/>
  <c r="U23" i="12"/>
  <c r="R26" i="12"/>
  <c r="S26" i="12"/>
  <c r="T26" i="12"/>
  <c r="U26" i="12"/>
  <c r="R35" i="12"/>
  <c r="S35" i="12"/>
  <c r="T35" i="12"/>
  <c r="U35" i="12"/>
  <c r="R38" i="12"/>
  <c r="S38" i="12"/>
  <c r="T38" i="12"/>
  <c r="U38" i="12"/>
  <c r="L17" i="11"/>
  <c r="M17" i="11"/>
  <c r="N17" i="11"/>
  <c r="O17" i="11"/>
  <c r="P17" i="11"/>
  <c r="Q17" i="11"/>
  <c r="R17" i="11"/>
  <c r="S17" i="11"/>
  <c r="T17" i="11"/>
  <c r="U17" i="11"/>
  <c r="V17" i="11"/>
  <c r="W17" i="11"/>
  <c r="X17" i="11"/>
  <c r="Y17" i="11"/>
  <c r="L20" i="11"/>
  <c r="M20" i="11"/>
  <c r="N20" i="11"/>
  <c r="O20" i="11"/>
  <c r="P20" i="11"/>
  <c r="Q20" i="11"/>
  <c r="R20" i="11"/>
  <c r="T20" i="11"/>
  <c r="U20" i="11"/>
  <c r="V20" i="11"/>
  <c r="W20" i="11"/>
  <c r="X20" i="11"/>
  <c r="Y20" i="11"/>
  <c r="L23" i="11"/>
  <c r="M23" i="11"/>
  <c r="N23" i="11"/>
  <c r="O23" i="11"/>
  <c r="P23" i="11"/>
  <c r="Q23" i="11"/>
  <c r="R23" i="11"/>
  <c r="S23" i="11"/>
  <c r="T23" i="11"/>
  <c r="U23" i="11"/>
  <c r="V23" i="11"/>
  <c r="W23" i="11"/>
  <c r="X23" i="11"/>
  <c r="Y23" i="11"/>
  <c r="L17" i="9"/>
  <c r="M17" i="9"/>
  <c r="N17" i="9"/>
  <c r="O17" i="9"/>
  <c r="P17" i="9"/>
  <c r="Q17" i="9"/>
  <c r="R17" i="9"/>
  <c r="S17" i="9"/>
  <c r="T17" i="9"/>
  <c r="L20" i="9"/>
  <c r="M20" i="9"/>
  <c r="N20" i="9"/>
  <c r="P20" i="9"/>
  <c r="R20" i="9"/>
  <c r="S20" i="9"/>
  <c r="T20" i="9"/>
  <c r="U20" i="9"/>
  <c r="L23" i="9"/>
  <c r="M23" i="9"/>
  <c r="N23" i="9"/>
  <c r="O23" i="9"/>
  <c r="P23" i="9"/>
  <c r="Q23" i="9"/>
  <c r="R23" i="9"/>
  <c r="S23" i="9"/>
  <c r="T23" i="9"/>
  <c r="L26" i="9"/>
  <c r="M26" i="9"/>
  <c r="N26" i="9"/>
  <c r="O26" i="9"/>
  <c r="P26" i="9"/>
  <c r="Q26" i="9"/>
  <c r="R26" i="9"/>
  <c r="S26" i="9"/>
  <c r="T26" i="9"/>
  <c r="U26" i="9"/>
  <c r="O29" i="9"/>
  <c r="R29" i="9"/>
  <c r="S29" i="9"/>
  <c r="T29" i="9"/>
  <c r="U29" i="9"/>
  <c r="L32" i="9"/>
  <c r="M32" i="9"/>
  <c r="N32" i="9"/>
  <c r="O32" i="9"/>
  <c r="P32" i="9"/>
  <c r="Q32" i="9"/>
  <c r="R32" i="9"/>
  <c r="S32" i="9"/>
  <c r="T32" i="9"/>
  <c r="U32" i="9"/>
  <c r="N38" i="9"/>
  <c r="O38" i="9"/>
  <c r="R38" i="9"/>
  <c r="S38" i="9"/>
  <c r="T38" i="9"/>
  <c r="U38" i="9"/>
  <c r="L50" i="9"/>
  <c r="M50" i="9"/>
  <c r="N50" i="9"/>
  <c r="O50" i="9"/>
  <c r="P50" i="9"/>
  <c r="Q50" i="9"/>
  <c r="R50" i="9"/>
  <c r="S50" i="9"/>
  <c r="T50" i="9"/>
  <c r="U50" i="9"/>
  <c r="R53" i="9"/>
  <c r="S53" i="9"/>
  <c r="T53" i="9"/>
  <c r="U53" i="9"/>
  <c r="R56" i="9"/>
  <c r="S56" i="9"/>
  <c r="T56" i="9"/>
  <c r="U56" i="9"/>
</calcChain>
</file>

<file path=xl/sharedStrings.xml><?xml version="1.0" encoding="utf-8"?>
<sst xmlns="http://schemas.openxmlformats.org/spreadsheetml/2006/main" count="386" uniqueCount="214">
  <si>
    <t>No.</t>
  </si>
  <si>
    <t>1er trimestre</t>
  </si>
  <si>
    <t>2o. Trimestre</t>
  </si>
  <si>
    <t>3er. Trimestre</t>
  </si>
  <si>
    <t>4o. Trimestre</t>
  </si>
  <si>
    <t>Acumulado</t>
  </si>
  <si>
    <t>Programado</t>
  </si>
  <si>
    <t>Alcanzado</t>
  </si>
  <si>
    <t>METAS AFFASPE</t>
  </si>
  <si>
    <t>Numerador</t>
  </si>
  <si>
    <t>Denominador</t>
  </si>
  <si>
    <t>Resultado</t>
  </si>
  <si>
    <t>Comentario de las variaciones</t>
  </si>
  <si>
    <t>Nombre del Indicador</t>
  </si>
  <si>
    <t>Secretaría de Salud</t>
  </si>
  <si>
    <t>Unidad Administrativa u Órgano Desconcentrado</t>
  </si>
  <si>
    <t>Periodo:</t>
  </si>
  <si>
    <t>Unidad de Medida</t>
  </si>
  <si>
    <t>METAS E INDICADORES</t>
  </si>
  <si>
    <t>Fórmula</t>
  </si>
  <si>
    <t>Meta 2015</t>
  </si>
  <si>
    <t>Comisión Nacional de Protección Social en Salud</t>
  </si>
  <si>
    <t xml:space="preserve">Garantizar el acceso efectivo, oportuno, de calidad, sin desembolso y sin discriminación a los servicios médicos, quirúrgicos, farmacéuticos y hospitalarios a los beneficiarios del Sistema de Protección Social en Salud. </t>
  </si>
  <si>
    <t>Nombre del Programa de Acción Específico (PAT)</t>
  </si>
  <si>
    <t>Objetivo del PAT</t>
  </si>
  <si>
    <t>PAT/
PROSESA
Estrategia</t>
  </si>
  <si>
    <t>PAT/
PROSESA
Línea de Acción</t>
  </si>
  <si>
    <t>Linea Base 2013</t>
  </si>
  <si>
    <r>
      <t>Valores</t>
    </r>
    <r>
      <rPr>
        <b/>
        <vertAlign val="superscript"/>
        <sz val="16"/>
        <color indexed="9"/>
        <rFont val="Calibri"/>
        <family val="2"/>
      </rPr>
      <t>2/</t>
    </r>
  </si>
  <si>
    <t>1.1.1</t>
  </si>
  <si>
    <t>6.1.3</t>
  </si>
  <si>
    <t>Área</t>
  </si>
  <si>
    <t>DGAO</t>
  </si>
  <si>
    <t>Porcentaje</t>
  </si>
  <si>
    <t>DGGSS</t>
  </si>
  <si>
    <t>N/A</t>
  </si>
  <si>
    <t>2.2.1</t>
  </si>
  <si>
    <t>5.1.4</t>
  </si>
  <si>
    <t>2.1.1</t>
  </si>
  <si>
    <t>2.2.6</t>
  </si>
  <si>
    <t>2.3.1</t>
  </si>
  <si>
    <t>6.3.2</t>
  </si>
  <si>
    <t>DGSMSXXI</t>
  </si>
  <si>
    <t>DGF</t>
  </si>
  <si>
    <t>Cumplimiento en la transferencia de recursos por concepto de Cuota Social (CS) y Aportación Solidaria Federal (ASF)</t>
  </si>
  <si>
    <t>5.2.5</t>
  </si>
  <si>
    <r>
      <rPr>
        <b/>
        <sz val="12"/>
        <color indexed="8"/>
        <rFont val="Calibri"/>
        <family val="2"/>
      </rPr>
      <t xml:space="preserve">Numerador:  </t>
    </r>
    <r>
      <rPr>
        <sz val="12"/>
        <color indexed="8"/>
        <rFont val="Calibri"/>
        <family val="2"/>
      </rPr>
      <t xml:space="preserve">                                                              Recursos transferidos por concepto de CS y ASF a las entidades federativas en el año en curso</t>
    </r>
  </si>
  <si>
    <t>4.3.1</t>
  </si>
  <si>
    <t>3.2.1</t>
  </si>
  <si>
    <t>5.3.2</t>
  </si>
  <si>
    <t>Porcentaje de avance de recursos transferidos por concepto de infraestructura en Salud.</t>
  </si>
  <si>
    <t>Porcentaje de transferencia de recursos efectuado por concepto de CS y ASF.</t>
  </si>
  <si>
    <t>Porcentaje de niños afiliados al Seguro Médico SXXI .</t>
  </si>
  <si>
    <t>Porcentaje de visitas de supervisión programadas.</t>
  </si>
  <si>
    <t>Satisfacción de los usuarios al final de la consulta según la Encuesta de Satisfacción del SPSS</t>
  </si>
  <si>
    <r>
      <rPr>
        <b/>
        <sz val="12"/>
        <color indexed="8"/>
        <rFont val="Calibri"/>
        <family val="2"/>
      </rPr>
      <t xml:space="preserve">Numerador:  </t>
    </r>
    <r>
      <rPr>
        <sz val="12"/>
        <color indexed="8"/>
        <rFont val="Calibri"/>
        <family val="2"/>
      </rPr>
      <t xml:space="preserve">                                                              Total de usuarios satisfechos con la atención recibida al final de la consulta</t>
    </r>
  </si>
  <si>
    <r>
      <rPr>
        <b/>
        <sz val="12"/>
        <color indexed="8"/>
        <rFont val="Calibri"/>
        <family val="2"/>
      </rPr>
      <t xml:space="preserve">Denominador:   </t>
    </r>
    <r>
      <rPr>
        <sz val="12"/>
        <color indexed="8"/>
        <rFont val="Calibri"/>
        <family val="2"/>
      </rPr>
      <t xml:space="preserve">                                           Total de usuarios encuestados</t>
    </r>
  </si>
  <si>
    <t>Porcentaje de usuarios satisfechos al final de la consulta.</t>
  </si>
  <si>
    <t>Satisfacción con el surtimiento de los medicamentos prescritos sobre receta</t>
  </si>
  <si>
    <r>
      <rPr>
        <b/>
        <sz val="12"/>
        <color indexed="8"/>
        <rFont val="Calibri"/>
        <family val="2"/>
      </rPr>
      <t xml:space="preserve">Numerador:  </t>
    </r>
    <r>
      <rPr>
        <sz val="12"/>
        <color indexed="8"/>
        <rFont val="Calibri"/>
        <family val="2"/>
      </rPr>
      <t xml:space="preserve">                                                              Usuarios que recibieron todos y casi todos sus medicamentos prescritos el 100% de sus recetas</t>
    </r>
  </si>
  <si>
    <t>Porcentaje de satisfacción en el surtimiento de medicamentos prescritos sobre receta</t>
  </si>
  <si>
    <t>1/  El presupuesto inicial es el que corresponde al autorizado original, sin embargo, los avances se reportarán con el presupuesto modificado al periodo de que se trate, por lo que el dato de la variable del denominador no es estático.</t>
  </si>
  <si>
    <t xml:space="preserve">2/ Los valores señalados para cada indicador definen la meta anual  de cada uno de los mismos.  </t>
  </si>
  <si>
    <t>1er Bimestre</t>
  </si>
  <si>
    <t>5o. Bimestre</t>
  </si>
  <si>
    <t>2o. Bimestre</t>
  </si>
  <si>
    <t>3er. Bimestre</t>
  </si>
  <si>
    <t>4o. Bimestre</t>
  </si>
  <si>
    <t>6o. Bimestre</t>
  </si>
  <si>
    <t>4.1.5</t>
  </si>
  <si>
    <t>Porcentaje de cobertura de atención en salud a familias beneficiarias del Programa PROSPERA.</t>
  </si>
  <si>
    <t>4.2.2</t>
  </si>
  <si>
    <t>Porcentaje de cobertura de atención prenatal a mujeres beneficiarias del Programa PROSPERA.</t>
  </si>
  <si>
    <t>4.1.2</t>
  </si>
  <si>
    <t>Porcentaje de cobertura de niños beneficiarios que están en control nutricional del Programa PROSPERA.</t>
  </si>
  <si>
    <t>Nombre del Programa de Acción Específico (PAE)</t>
  </si>
  <si>
    <t>Objetivo del PAE</t>
  </si>
  <si>
    <t>PROSESA/
PAE
Estrategia</t>
  </si>
  <si>
    <t>PROSESA/
PAE
Línea de Acción</t>
  </si>
  <si>
    <t>Programa de Acción Específico 2013-2018</t>
  </si>
  <si>
    <t>Linea Base 2012</t>
  </si>
  <si>
    <r>
      <rPr>
        <b/>
        <sz val="12"/>
        <color indexed="8"/>
        <rFont val="Calibri"/>
        <family val="2"/>
      </rPr>
      <t xml:space="preserve">Numerador:  </t>
    </r>
    <r>
      <rPr>
        <sz val="12"/>
        <color indexed="8"/>
        <rFont val="Calibri"/>
        <family val="2"/>
      </rPr>
      <t xml:space="preserve">                                                              Total de beneficiarios acumulados afiliados al Seguro Popular en el año</t>
    </r>
  </si>
  <si>
    <r>
      <rPr>
        <b/>
        <sz val="12"/>
        <color indexed="8"/>
        <rFont val="Calibri"/>
        <family val="2"/>
      </rPr>
      <t xml:space="preserve">Denominador:   </t>
    </r>
    <r>
      <rPr>
        <sz val="12"/>
        <color indexed="8"/>
        <rFont val="Calibri"/>
        <family val="2"/>
      </rPr>
      <t xml:space="preserve">                                           Total de beneficiarios proyectados a afiliar para el año 2018</t>
    </r>
  </si>
  <si>
    <t>Mide el grado de cobertura que tiene el SPSS respecto a la población afiliable.</t>
  </si>
  <si>
    <t xml:space="preserve">Índice de afiliación al Seguro Popular </t>
  </si>
  <si>
    <t>Cociente de reafiliación al Seguro Popular</t>
  </si>
  <si>
    <r>
      <rPr>
        <b/>
        <sz val="12"/>
        <color indexed="8"/>
        <rFont val="Calibri"/>
        <family val="2"/>
      </rPr>
      <t xml:space="preserve">Numerador:  </t>
    </r>
    <r>
      <rPr>
        <sz val="12"/>
        <color indexed="8"/>
        <rFont val="Calibri"/>
        <family val="2"/>
      </rPr>
      <t xml:space="preserve">                                                              Total de personas que realizaron el trámite de reafiliación</t>
    </r>
  </si>
  <si>
    <r>
      <rPr>
        <b/>
        <sz val="12"/>
        <color indexed="8"/>
        <rFont val="Calibri"/>
        <family val="2"/>
      </rPr>
      <t xml:space="preserve">Denominador:   </t>
    </r>
    <r>
      <rPr>
        <sz val="12"/>
        <color indexed="8"/>
        <rFont val="Calibri"/>
        <family val="2"/>
      </rPr>
      <t xml:space="preserve">                                           Total de personas cuya póliza presentó fin de vigencia </t>
    </r>
  </si>
  <si>
    <t>Porcentaje de personas que realizaron el trámite de reafiliación.</t>
  </si>
  <si>
    <t>Índice de conocimiento de derechos y obligaciones del afiliado al Seguro Popular</t>
  </si>
  <si>
    <r>
      <rPr>
        <b/>
        <sz val="12"/>
        <color indexed="8"/>
        <rFont val="Calibri"/>
        <family val="2"/>
      </rPr>
      <t xml:space="preserve">Numerador:  </t>
    </r>
    <r>
      <rPr>
        <sz val="12"/>
        <color indexed="8"/>
        <rFont val="Calibri"/>
        <family val="2"/>
      </rPr>
      <t xml:space="preserve">                                                              Total de afiliados encuestados que SI conocen sus derechos y obligaciones como beneficiarios del Seguro Popular</t>
    </r>
  </si>
  <si>
    <r>
      <rPr>
        <b/>
        <sz val="12"/>
        <color indexed="8"/>
        <rFont val="Calibri"/>
        <family val="2"/>
      </rPr>
      <t xml:space="preserve">Denominador:   </t>
    </r>
    <r>
      <rPr>
        <sz val="12"/>
        <color indexed="8"/>
        <rFont val="Calibri"/>
        <family val="2"/>
      </rPr>
      <t xml:space="preserve">                                           Total de afiliados encuestados </t>
    </r>
  </si>
  <si>
    <t xml:space="preserve">Mide el nivel del conocimiento que tiene un beneficiario del régimen del Seguro Popular, al estar afiliado al Sistema. </t>
  </si>
  <si>
    <t>Tiempo promedio de espera para recibir atención en salud</t>
  </si>
  <si>
    <t>Nivel de surtimiento de recetas de medicamento al 100%</t>
  </si>
  <si>
    <r>
      <rPr>
        <b/>
        <sz val="12"/>
        <color indexed="8"/>
        <rFont val="Calibri"/>
        <family val="2"/>
      </rPr>
      <t xml:space="preserve">Numerador:  </t>
    </r>
    <r>
      <rPr>
        <sz val="12"/>
        <color indexed="8"/>
        <rFont val="Calibri"/>
        <family val="2"/>
      </rPr>
      <t xml:space="preserve">                                                              Total de afiliados encuestados con surtido completo de la receta</t>
    </r>
  </si>
  <si>
    <r>
      <rPr>
        <b/>
        <sz val="12"/>
        <color indexed="8"/>
        <rFont val="Calibri"/>
        <family val="2"/>
      </rPr>
      <t xml:space="preserve">Denominador:   </t>
    </r>
    <r>
      <rPr>
        <sz val="12"/>
        <color indexed="8"/>
        <rFont val="Calibri"/>
        <family val="2"/>
      </rPr>
      <t xml:space="preserve">                                           Total de afiliados encuestados que les fue extendida una receta </t>
    </r>
  </si>
  <si>
    <t>Expresa el porcentaje de afiliados que reciben en su totalidad, los medicamentos preescritos en su receta.</t>
  </si>
  <si>
    <r>
      <rPr>
        <b/>
        <sz val="12"/>
        <color indexed="8"/>
        <rFont val="Calibri"/>
        <family val="2"/>
      </rPr>
      <t xml:space="preserve">Numerador:  </t>
    </r>
    <r>
      <rPr>
        <sz val="12"/>
        <color indexed="8"/>
        <rFont val="Calibri"/>
        <family val="2"/>
      </rPr>
      <t xml:space="preserve">                                                              Total de minutos de espera</t>
    </r>
  </si>
  <si>
    <r>
      <rPr>
        <b/>
        <sz val="12"/>
        <color indexed="8"/>
        <rFont val="Calibri"/>
        <family val="2"/>
      </rPr>
      <t xml:space="preserve">Denominador:   </t>
    </r>
    <r>
      <rPr>
        <sz val="12"/>
        <color indexed="8"/>
        <rFont val="Calibri"/>
        <family val="2"/>
      </rPr>
      <t xml:space="preserve">                                           Total de pacientes que recibieron atención </t>
    </r>
  </si>
  <si>
    <t>Expresa el tiempo transcurrido en minutos desde el arribo del usuario a la unidad médica hasta que es atendido.</t>
  </si>
  <si>
    <t>Minutos</t>
  </si>
  <si>
    <t xml:space="preserve">Tiempo promedio de espera en consulta de urgencias para recibir atención en salud </t>
  </si>
  <si>
    <r>
      <rPr>
        <b/>
        <sz val="12"/>
        <color indexed="8"/>
        <rFont val="Calibri"/>
        <family val="2"/>
      </rPr>
      <t xml:space="preserve">Numerador:  </t>
    </r>
    <r>
      <rPr>
        <sz val="12"/>
        <color indexed="8"/>
        <rFont val="Calibri"/>
        <family val="2"/>
      </rPr>
      <t xml:space="preserve">                                                              Total de minutos de espera para recibir atención de urgencias</t>
    </r>
  </si>
  <si>
    <r>
      <rPr>
        <b/>
        <sz val="12"/>
        <color indexed="8"/>
        <rFont val="Calibri"/>
        <family val="2"/>
      </rPr>
      <t xml:space="preserve">Denominador:   </t>
    </r>
    <r>
      <rPr>
        <sz val="12"/>
        <color indexed="8"/>
        <rFont val="Calibri"/>
        <family val="2"/>
      </rPr>
      <t xml:space="preserve">                                           Total depacientes que recibieron atención en urgencias</t>
    </r>
  </si>
  <si>
    <t>Expresa el tiempo transcurrido en minutos desde el arribo del usuario al área de urgencias de la unidad médica  hasta que es atendido por un procedimiento de urgencias.</t>
  </si>
  <si>
    <t>NA</t>
  </si>
  <si>
    <t>Índice de Financiamiento a Infraestructura de Salud</t>
  </si>
  <si>
    <r>
      <rPr>
        <b/>
        <sz val="12"/>
        <color indexed="8"/>
        <rFont val="Calibri"/>
        <family val="2"/>
      </rPr>
      <t xml:space="preserve">Numerador:  </t>
    </r>
    <r>
      <rPr>
        <sz val="12"/>
        <color indexed="8"/>
        <rFont val="Calibri"/>
        <family val="2"/>
      </rPr>
      <t xml:space="preserve">                                                              Total de de recursos transferidos a infraestructura de salud</t>
    </r>
  </si>
  <si>
    <r>
      <rPr>
        <b/>
        <sz val="12"/>
        <color indexed="8"/>
        <rFont val="Calibri"/>
        <family val="2"/>
      </rPr>
      <t xml:space="preserve">Denominador:   </t>
    </r>
    <r>
      <rPr>
        <sz val="12"/>
        <color indexed="8"/>
        <rFont val="Calibri"/>
        <family val="2"/>
      </rPr>
      <t xml:space="preserve">                                           Total de recursos modificados calendarizados para transferir a infraestructura de salud en el Fondo de Previsión Presupuestal</t>
    </r>
  </si>
  <si>
    <t>5.2.1</t>
  </si>
  <si>
    <t>Porcentaje de cumplimiento en el tiempo empleado para revisar la acreditación de la Aportación Solidaria Estatal por parte de las Entidades Federativas</t>
  </si>
  <si>
    <t>Señala el nivel de transferencia por financiamiento a infraestructura en salud de los recursos del Fondo de Previsión Presupuestal.</t>
  </si>
  <si>
    <r>
      <rPr>
        <b/>
        <sz val="12"/>
        <color indexed="8"/>
        <rFont val="Calibri"/>
        <family val="2"/>
      </rPr>
      <t xml:space="preserve">Numerador:  </t>
    </r>
    <r>
      <rPr>
        <sz val="12"/>
        <color indexed="8"/>
        <rFont val="Calibri"/>
        <family val="2"/>
      </rPr>
      <t xml:space="preserve">                                                              Número de Entidades Federativas a las que se les revisó el proceso de acreditación de la Aportación Solidaria Estatal dentro de los 15 dias establecidos para su revisión</t>
    </r>
  </si>
  <si>
    <r>
      <rPr>
        <b/>
        <sz val="12"/>
        <color indexed="8"/>
        <rFont val="Calibri"/>
        <family val="2"/>
      </rPr>
      <t xml:space="preserve">Denominador:   </t>
    </r>
    <r>
      <rPr>
        <sz val="12"/>
        <color indexed="8"/>
        <rFont val="Calibri"/>
        <family val="2"/>
      </rPr>
      <t xml:space="preserve">                                           Total de Entidades Federativas</t>
    </r>
  </si>
  <si>
    <t xml:space="preserve">Mide el porcentaje de cumplimiento en la revisión del proceso de acreditación de la Aportación Solidaria Estatal (ASE) para el financiamiento del Sistema.  </t>
  </si>
  <si>
    <t>Meta        2018</t>
  </si>
  <si>
    <r>
      <t>Valores</t>
    </r>
    <r>
      <rPr>
        <b/>
        <vertAlign val="superscript"/>
        <sz val="16"/>
        <color indexed="9"/>
        <rFont val="Calibri"/>
        <family val="2"/>
      </rPr>
      <t>1/</t>
    </r>
  </si>
  <si>
    <t xml:space="preserve">1/ Los valores señalados para cada indicador definen la meta anual  de cada uno de los mismos.  </t>
  </si>
  <si>
    <r>
      <t>N/A</t>
    </r>
    <r>
      <rPr>
        <vertAlign val="superscript"/>
        <sz val="16"/>
        <color indexed="8"/>
        <rFont val="Calibri"/>
        <family val="2"/>
      </rPr>
      <t>2/</t>
    </r>
  </si>
  <si>
    <t>X 100</t>
  </si>
  <si>
    <t>DGPT</t>
  </si>
  <si>
    <r>
      <rPr>
        <b/>
        <sz val="12"/>
        <color indexed="8"/>
        <rFont val="Calibri"/>
        <family val="2"/>
      </rPr>
      <t xml:space="preserve">Numerador:  </t>
    </r>
    <r>
      <rPr>
        <sz val="12"/>
        <color indexed="8"/>
        <rFont val="Calibri"/>
        <family val="2"/>
      </rPr>
      <t xml:space="preserve">                                                              Número de niños menores de cinco años afiliados al Seguro Médico SXXI en el periodo</t>
    </r>
  </si>
  <si>
    <r>
      <rPr>
        <b/>
        <sz val="12"/>
        <color indexed="8"/>
        <rFont val="Calibri"/>
        <family val="2"/>
      </rPr>
      <t xml:space="preserve">Denominador:   </t>
    </r>
    <r>
      <rPr>
        <sz val="12"/>
        <color indexed="8"/>
        <rFont val="Calibri"/>
        <family val="2"/>
      </rPr>
      <t xml:space="preserve">                                           Número de niños menores de cinco de años programados a afiliar al Seguro Médico SXXI en el periodo</t>
    </r>
  </si>
  <si>
    <t>Porcentaje de atención de solicitudes de orientación, quejas y sugerencias</t>
  </si>
  <si>
    <t>Respuesta a las solicitudes de orientación, quejas y sugerencias</t>
  </si>
  <si>
    <r>
      <rPr>
        <b/>
        <sz val="12"/>
        <color indexed="8"/>
        <rFont val="Calibri"/>
        <family val="2"/>
      </rPr>
      <t xml:space="preserve">Numerador:  </t>
    </r>
    <r>
      <rPr>
        <sz val="12"/>
        <color indexed="8"/>
        <rFont val="Calibri"/>
        <family val="2"/>
      </rPr>
      <t xml:space="preserve">                                                              Número de familias beneficiarias bajo el esquema de apoyos con corresponsabilidad que están en control en salud</t>
    </r>
  </si>
  <si>
    <r>
      <rPr>
        <b/>
        <sz val="12"/>
        <color indexed="8"/>
        <rFont val="Calibri"/>
        <family val="2"/>
      </rPr>
      <t xml:space="preserve">Denominador:   </t>
    </r>
    <r>
      <rPr>
        <sz val="12"/>
        <color indexed="8"/>
        <rFont val="Calibri"/>
        <family val="2"/>
      </rPr>
      <t xml:space="preserve">                                           Número de familias beneficiarias bajo el esquema de apoyos con corresponsabilidad registradas en la unidad médica</t>
    </r>
  </si>
  <si>
    <r>
      <rPr>
        <b/>
        <sz val="12"/>
        <color indexed="8"/>
        <rFont val="Calibri"/>
        <family val="2"/>
      </rPr>
      <t xml:space="preserve">Numerador:  </t>
    </r>
    <r>
      <rPr>
        <sz val="12"/>
        <color indexed="8"/>
        <rFont val="Calibri"/>
        <family val="2"/>
      </rPr>
      <t xml:space="preserve">                                                              Número de mujeres embarazadas beneficiarias bajo el esquema de apoyos con corresponsabilidad que están en control</t>
    </r>
  </si>
  <si>
    <r>
      <rPr>
        <b/>
        <sz val="12"/>
        <color indexed="8"/>
        <rFont val="Calibri"/>
        <family val="2"/>
      </rPr>
      <t xml:space="preserve">Denominador:   </t>
    </r>
    <r>
      <rPr>
        <sz val="12"/>
        <color indexed="8"/>
        <rFont val="Calibri"/>
        <family val="2"/>
      </rPr>
      <t xml:space="preserve">                                           Número total de mujeres embarazadas beneficiarias bajo el esquema de apoyos con corresponsabilidad registradas en la unidad médica</t>
    </r>
  </si>
  <si>
    <r>
      <rPr>
        <b/>
        <sz val="12"/>
        <color indexed="8"/>
        <rFont val="Calibri"/>
        <family val="2"/>
      </rPr>
      <t xml:space="preserve">Numerador:  </t>
    </r>
    <r>
      <rPr>
        <sz val="12"/>
        <color indexed="8"/>
        <rFont val="Calibri"/>
        <family val="2"/>
      </rPr>
      <t xml:space="preserve">                                                              Número de niñas y niños de 0 a 59 meses de edad beneficiarios bajo el esquema de apoyos con corresponsabilidad que están registrados en control nutricional</t>
    </r>
  </si>
  <si>
    <r>
      <rPr>
        <b/>
        <sz val="12"/>
        <color indexed="8"/>
        <rFont val="Calibri"/>
        <family val="2"/>
      </rPr>
      <t xml:space="preserve">Denominador:   </t>
    </r>
    <r>
      <rPr>
        <sz val="12"/>
        <color indexed="8"/>
        <rFont val="Calibri"/>
        <family val="2"/>
      </rPr>
      <t xml:space="preserve">                                           Número de niñas y niños de 0 a 59 meses de edad beneficiarios bajo el esquema de apoyos con corresponsabilidad registrados en la unidad médica</t>
    </r>
  </si>
  <si>
    <r>
      <rPr>
        <b/>
        <sz val="12"/>
        <color indexed="8"/>
        <rFont val="Calibri"/>
        <family val="2"/>
      </rPr>
      <t xml:space="preserve">Numerador:         </t>
    </r>
    <r>
      <rPr>
        <sz val="12"/>
        <color indexed="8"/>
        <rFont val="Calibri"/>
        <family val="2"/>
      </rPr>
      <t xml:space="preserve">                                                       Número de solicitudes de orientación, quejas y sugerencias atendidas en el periodo</t>
    </r>
  </si>
  <si>
    <r>
      <rPr>
        <b/>
        <sz val="12"/>
        <color indexed="8"/>
        <rFont val="Calibri"/>
        <family val="2"/>
      </rPr>
      <t xml:space="preserve">Denominador:        </t>
    </r>
    <r>
      <rPr>
        <sz val="12"/>
        <color indexed="8"/>
        <rFont val="Calibri"/>
        <family val="2"/>
      </rPr>
      <t xml:space="preserve">                                      Número de solicitudes de orientación, quejas y sugerencias recibidas en el periodo</t>
    </r>
  </si>
  <si>
    <t>Porcentaje de financiamiento a Infraestructura de Salud por el Fondo de Previsión Presupuestal (FPP)</t>
  </si>
  <si>
    <r>
      <rPr>
        <b/>
        <sz val="12"/>
        <color indexed="8"/>
        <rFont val="Calibri"/>
        <family val="2"/>
      </rPr>
      <t xml:space="preserve">Numerador:  </t>
    </r>
    <r>
      <rPr>
        <sz val="12"/>
        <color indexed="8"/>
        <rFont val="Calibri"/>
        <family val="2"/>
      </rPr>
      <t xml:space="preserve">                                                              Total de recursos autorizados y transferidos al FPP para  infraestructura de salud en el periodo</t>
    </r>
  </si>
  <si>
    <t xml:space="preserve">Cociente de visitas de Supervisión </t>
  </si>
  <si>
    <r>
      <rPr>
        <b/>
        <sz val="12"/>
        <color indexed="8"/>
        <rFont val="Calibri"/>
        <family val="2"/>
      </rPr>
      <t xml:space="preserve">Numerador:  </t>
    </r>
    <r>
      <rPr>
        <sz val="12"/>
        <color indexed="8"/>
        <rFont val="Calibri"/>
        <family val="2"/>
      </rPr>
      <t xml:space="preserve">                                                              Número de visitas realizadas en el  periodo</t>
    </r>
  </si>
  <si>
    <r>
      <rPr>
        <b/>
        <sz val="12"/>
        <color indexed="8"/>
        <rFont val="Calibri"/>
        <family val="2"/>
      </rPr>
      <t xml:space="preserve">Denominador:   </t>
    </r>
    <r>
      <rPr>
        <sz val="12"/>
        <color indexed="8"/>
        <rFont val="Calibri"/>
        <family val="2"/>
      </rPr>
      <t xml:space="preserve">                                           Número de visitas programadas en el periodo</t>
    </r>
  </si>
  <si>
    <t>Porcentaje de casos financiados bajo el esquema de financiamiento del Fondo de Protección contra Gastos Catastróficos (FPGC) del SPSS</t>
  </si>
  <si>
    <r>
      <rPr>
        <b/>
        <sz val="12"/>
        <color indexed="8"/>
        <rFont val="Calibri"/>
        <family val="2"/>
      </rPr>
      <t xml:space="preserve">Numerador:  </t>
    </r>
    <r>
      <rPr>
        <sz val="12"/>
        <color indexed="8"/>
        <rFont val="Calibri"/>
        <family val="2"/>
      </rPr>
      <t xml:space="preserve">                                                              Número de casos financiados por el FPGC en el periodo</t>
    </r>
  </si>
  <si>
    <t>5.2.3</t>
  </si>
  <si>
    <r>
      <rPr>
        <b/>
        <sz val="12"/>
        <color indexed="8"/>
        <rFont val="Calibri"/>
        <family val="2"/>
      </rPr>
      <t xml:space="preserve">Denominador:   </t>
    </r>
    <r>
      <rPr>
        <sz val="12"/>
        <color indexed="8"/>
        <rFont val="Calibri"/>
        <family val="2"/>
      </rPr>
      <t xml:space="preserve">                                           Número de casos validados para financiar por el FPGC en el periodo</t>
    </r>
  </si>
  <si>
    <t>Porcentaje de casos financiados bajo el esquema de financiamiento del FPGC.</t>
  </si>
  <si>
    <t xml:space="preserve">Casos financiados  de menores de cinco años beneficiarios  por el Programa </t>
  </si>
  <si>
    <t>DGCEF</t>
  </si>
  <si>
    <t>Programa Anual de Trabajo 2017</t>
  </si>
  <si>
    <t>Porcentaje niños menores de cinco años que son afiliados al Sistema de Protección Social en Salud y reciben los beneficios del Seguro Médico SXXI</t>
  </si>
  <si>
    <t>Meta 2017</t>
  </si>
  <si>
    <t>Cobertura de afiliación al Sistema de Protección Social en Salud al cierre del ejercicio actual</t>
  </si>
  <si>
    <t>Porcentaje de atención de Solicitudes de Información recibidas a través de la Plataforma Nacional de Transparencia</t>
  </si>
  <si>
    <t>Número total  de solicitudes recibidas a través de la Plataforma Nacional de Transparencia</t>
  </si>
  <si>
    <t>Porcentaje de solicitudes de información atendidas en el plazo legal a través de la Plataforma Nacional de Transparencia</t>
  </si>
  <si>
    <r>
      <rPr>
        <b/>
        <sz val="12"/>
        <color indexed="8"/>
        <rFont val="Calibri"/>
        <family val="2"/>
      </rPr>
      <t xml:space="preserve">Numerador:  </t>
    </r>
    <r>
      <rPr>
        <sz val="12"/>
        <color indexed="8"/>
        <rFont val="Calibri"/>
        <family val="2"/>
      </rPr>
      <t xml:space="preserve">                                                              Número de solicitudes de información de la Plataforma Nacional de Transparencia concluidas en el plazo legal en el periodo</t>
    </r>
  </si>
  <si>
    <t>1.3.1</t>
  </si>
  <si>
    <r>
      <rPr>
        <b/>
        <sz val="12"/>
        <color indexed="8"/>
        <rFont val="Calibri"/>
        <family val="2"/>
      </rPr>
      <t xml:space="preserve">Numerador:  </t>
    </r>
    <r>
      <rPr>
        <sz val="12"/>
        <color indexed="8"/>
        <rFont val="Calibri"/>
        <family val="2"/>
      </rPr>
      <t xml:space="preserve">                                                              Número de personas afiliadas al cierre del ejercicio actual</t>
    </r>
  </si>
  <si>
    <r>
      <rPr>
        <b/>
        <sz val="12"/>
        <color indexed="8"/>
        <rFont val="Calibri"/>
        <family val="2"/>
      </rPr>
      <t xml:space="preserve">Denominador:   </t>
    </r>
    <r>
      <rPr>
        <sz val="12"/>
        <color indexed="8"/>
        <rFont val="Calibri"/>
        <family val="2"/>
      </rPr>
      <t xml:space="preserve">                                           Número total de personas a afiliar al cierre del ejercicio actual</t>
    </r>
  </si>
  <si>
    <t>Cobertura de afiliación al SPSS.</t>
  </si>
  <si>
    <t>1.2.1</t>
  </si>
  <si>
    <t xml:space="preserve">TOTAL DE POLIZAS  C/VENCIM    </t>
  </si>
  <si>
    <t>% PROG</t>
  </si>
  <si>
    <t>ABSOLUTO</t>
  </si>
  <si>
    <t>1T</t>
  </si>
  <si>
    <t>2T</t>
  </si>
  <si>
    <t>3T</t>
  </si>
  <si>
    <t>4T</t>
  </si>
  <si>
    <t>Porcentaje de casos autorizados bajo el esquema de aseguramiento en salud establecido en el Programa Seguro Médico Siglo XXI</t>
  </si>
  <si>
    <r>
      <rPr>
        <b/>
        <sz val="12"/>
        <color indexed="8"/>
        <rFont val="Calibri"/>
        <family val="2"/>
      </rPr>
      <t xml:space="preserve">Numerador:  </t>
    </r>
    <r>
      <rPr>
        <sz val="12"/>
        <color indexed="8"/>
        <rFont val="Calibri"/>
        <family val="2"/>
      </rPr>
      <t xml:space="preserve">                                                              Número de casos autorizados para financiar por el Programa en el periodo</t>
    </r>
  </si>
  <si>
    <r>
      <rPr>
        <b/>
        <sz val="12"/>
        <color indexed="8"/>
        <rFont val="Calibri"/>
        <family val="2"/>
      </rPr>
      <t xml:space="preserve">Denominador:   </t>
    </r>
    <r>
      <rPr>
        <sz val="12"/>
        <color indexed="8"/>
        <rFont val="Calibri"/>
        <family val="2"/>
      </rPr>
      <t xml:space="preserve">                                           Número total de casos validados por el Programa en el periodo</t>
    </r>
  </si>
  <si>
    <t>2/ En estos indicadores sus avances se reportan de acuerdo a los resultados obtenidos al cierre de cada ejercicio respecto a la meta programada de 2018.</t>
  </si>
  <si>
    <t>DGF-CA</t>
  </si>
  <si>
    <t>Cobertura de atención en salud a familias beneficiarias en control del Programa PROSPERA</t>
  </si>
  <si>
    <t>Cobertura de atención prenatal a mujeres beneficiarias en control del Programa PROSPERA</t>
  </si>
  <si>
    <t>Cobertura de niñas y niños beneficiarios que están en control nutricional del Programa PROSPERA</t>
  </si>
  <si>
    <t xml:space="preserve">1/ Los valores señalados para cada indicador definen la meta anual  de cada uno de los mismos. Las cifras no son acumulables. </t>
  </si>
  <si>
    <t>DGPROSPERA</t>
  </si>
  <si>
    <t>DGAF-N</t>
  </si>
  <si>
    <t>3.1.1</t>
  </si>
  <si>
    <t>INDICADOR DE REAFILIACIÓN:</t>
  </si>
  <si>
    <t>Porcentaje de proyectos financiados en el año con recursos del FPP que beneficiarán a la población de alta y muy alta marginación</t>
  </si>
  <si>
    <r>
      <rPr>
        <b/>
        <sz val="12"/>
        <color indexed="8"/>
        <rFont val="Calibri"/>
        <family val="2"/>
      </rPr>
      <t xml:space="preserve">Numerador:  </t>
    </r>
    <r>
      <rPr>
        <sz val="12"/>
        <color indexed="8"/>
        <rFont val="Calibri"/>
        <family val="2"/>
      </rPr>
      <t xml:space="preserve">                                                              Número de proyectos que beneficiarán a la población de alta y muy alta marginación en el año en curso</t>
    </r>
  </si>
  <si>
    <r>
      <rPr>
        <b/>
        <sz val="12"/>
        <color indexed="8"/>
        <rFont val="Calibri"/>
        <family val="2"/>
      </rPr>
      <t xml:space="preserve">Denominador:   </t>
    </r>
    <r>
      <rPr>
        <sz val="12"/>
        <color indexed="8"/>
        <rFont val="Calibri"/>
        <family val="2"/>
      </rPr>
      <t xml:space="preserve">                                           Total de Proyectos financiados con el FPP en el año</t>
    </r>
  </si>
  <si>
    <t>Porcentaje de proyectos financiados en el año con recursos del FPP que beneficiarán a la población de alta y muy alta marginación.</t>
  </si>
  <si>
    <r>
      <rPr>
        <b/>
        <sz val="12"/>
        <color indexed="8"/>
        <rFont val="Calibri"/>
        <family val="2"/>
      </rPr>
      <t xml:space="preserve">Numerador:  </t>
    </r>
    <r>
      <rPr>
        <sz val="12"/>
        <color indexed="8"/>
        <rFont val="Calibri"/>
        <family val="2"/>
      </rPr>
      <t xml:space="preserve">                                                              Total de cursos impartidos en materia de Gestión de Servicios de Salud al periodo</t>
    </r>
  </si>
  <si>
    <r>
      <rPr>
        <b/>
        <sz val="12"/>
        <color indexed="8"/>
        <rFont val="Calibri"/>
        <family val="2"/>
      </rPr>
      <t xml:space="preserve">Denominador:   </t>
    </r>
    <r>
      <rPr>
        <sz val="12"/>
        <color indexed="8"/>
        <rFont val="Calibri"/>
        <family val="2"/>
      </rPr>
      <t xml:space="preserve">                                           Total de cursos programados a impartir en materia de Gestión de Servicios de Salud al periodo</t>
    </r>
  </si>
  <si>
    <t>El esfuerzo de capacitación y actualización en materia de Gestión de Serivicios de Salud</t>
  </si>
  <si>
    <t xml:space="preserve">Avance de los cursos de capacitación y actualización del personal a nivel nacional en materia de Gestión de Servicios de Salud </t>
  </si>
  <si>
    <r>
      <rPr>
        <b/>
        <sz val="12"/>
        <color indexed="8"/>
        <rFont val="Calibri"/>
        <family val="2"/>
      </rPr>
      <t xml:space="preserve">Denominador:   </t>
    </r>
    <r>
      <rPr>
        <sz val="12"/>
        <color indexed="8"/>
        <rFont val="Calibri"/>
        <family val="2"/>
      </rPr>
      <t xml:space="preserve">                                           Total del presupuesto modificado a transferir por concepto de CS y ASF a las entidades federativas en el año en curso</t>
    </r>
    <r>
      <rPr>
        <b/>
        <vertAlign val="superscript"/>
        <sz val="15.5"/>
        <color indexed="8"/>
        <rFont val="Calibri"/>
        <family val="2"/>
      </rPr>
      <t>1/</t>
    </r>
  </si>
  <si>
    <r>
      <rPr>
        <b/>
        <sz val="12"/>
        <color indexed="8"/>
        <rFont val="Calibri"/>
        <family val="2"/>
      </rPr>
      <t xml:space="preserve">Denominador:   </t>
    </r>
    <r>
      <rPr>
        <sz val="12"/>
        <color indexed="8"/>
        <rFont val="Calibri"/>
        <family val="2"/>
      </rPr>
      <t xml:space="preserve">                                           Total de recursos presupuestados para infraestructura de salud del FPP</t>
    </r>
  </si>
  <si>
    <t xml:space="preserve">Avance en la digitalización de procesos administrativos para mejora de los sistemas de la CNPSS </t>
  </si>
  <si>
    <t>Número de procesos administrativos digitalizados de los sistemas de la CNPSS</t>
  </si>
  <si>
    <r>
      <rPr>
        <b/>
        <sz val="11"/>
        <color indexed="8"/>
        <rFont val="Calibri"/>
        <family val="2"/>
      </rPr>
      <t>Numerador</t>
    </r>
    <r>
      <rPr>
        <sz val="11"/>
        <color indexed="8"/>
        <rFont val="Calibri"/>
        <family val="2"/>
      </rPr>
      <t>:                                                               Suma de puntos realizados de los procesos a digitalizar al periodo</t>
    </r>
  </si>
  <si>
    <r>
      <rPr>
        <b/>
        <sz val="11"/>
        <color indexed="8"/>
        <rFont val="Calibri"/>
        <family val="2"/>
      </rPr>
      <t>Denominador:</t>
    </r>
    <r>
      <rPr>
        <sz val="11"/>
        <color indexed="8"/>
        <rFont val="Calibri"/>
        <family val="2"/>
      </rPr>
      <t xml:space="preserve">                                              Total de puntos  programados de los procesos a digitalizar al periodo</t>
    </r>
  </si>
  <si>
    <t xml:space="preserve">Al cierre del cuarto trimestre, el indicador alcanzó un cumplimiento de 76.3% de la meta programada, debido a que se logró concluir el trámite de 74  de las 97 solicitudes de información recibidas quedando en proceso de atención 23, mismas que se encuentran dentro del plazo legal para tal efecto. La variación de solicitudes de información a través de la Plataforma Nacional de Transparencia, se explica por el comportamiento dinámico de la demanda de información por parte de los ciudadanos. En cuanto al analisis anual, se obtuvieron en total  433 solicitudes de las cuales 369 fueron respondidas teniendo un cumplimiento del 85.2% contra el 90% esperado. Sin embargo es relevante observar que las solicitudes recibidas fueron 40% más que las esperadas en el año, por lo que la diferencia de los 5 puntos porcentuales contra la meta establecida no son significativos. </t>
  </si>
  <si>
    <t xml:space="preserve">El "Total de personas a afiliar al cierre del ejercicio actual", quedó establecido de conformidad con  el Modificatorio del Anexo II  del Acuerdo de Coordinación  para la Ejecución del Sistema de Protección Social en Salud con vigencia a partir del mes de abril del año 2017, por tanto el indicador alcanza un cumplimiento del 100% contra lo programado y modificado para el presente ejercicio fiscal. </t>
  </si>
  <si>
    <t xml:space="preserve"> El indicador presenta un cumplimiento del 100% de la meta programada, resultando congruente con la meta establecida por este concepto, en el  Modificatorio del Anexo II del Acuerdo de Coordinación para la Ejecución del Sistema de Protección Social en Salud signado con las 32 entidades. </t>
  </si>
  <si>
    <t xml:space="preserve">El indicador presenta un cumplimiento del 103% de la meta programada, resultando congruente con la meta establecida por este concepto, en el Anexo II del Acuerdo de Coordinación para la Ejecución del Sistema de Protección Social en Salud signado con las 32 entidades. </t>
  </si>
  <si>
    <r>
      <t xml:space="preserve">Durante el tercer y cuarto trimestre de 2017, del total de interacciones, 99.58%  representa solicitudes de información, 0.11% quejas, .26% seguimiento, 0.05% Urgencias Médicas  y 0.00% sugerencias (52 interacciones).
Las Entidades Federativas con mayor de interacciones son: Baja California 12.74%, Guanajuato 8.97%, Colima 7.30%, Puebla 5.57%, Estado de México 5.56%  y el resto de los Estados representan el 59.87%                                                                                                                                                                                                                                                                                     </t>
    </r>
    <r>
      <rPr>
        <sz val="14"/>
        <color theme="1"/>
        <rFont val="Calibri"/>
        <family val="2"/>
        <scheme val="minor"/>
      </rPr>
      <t>C</t>
    </r>
    <r>
      <rPr>
        <sz val="12"/>
        <color theme="1"/>
        <rFont val="Calibri"/>
        <family val="2"/>
        <scheme val="minor"/>
      </rPr>
      <t xml:space="preserve">on respecto al analisis anual, se observa un subejercicio en el indicador ya que de manera acumulada se alcanzo un 93% cuando se tenia programado un 95% como meta de atencion, sin embargo es preciso mencionar que hubo una disminucion en las solicitudes recibidas aproximado del 22% por lo que el subejercicio no representa una variacion significativa. </t>
    </r>
  </si>
  <si>
    <t>.La Dirección General de Gestión de Servicios de Salud reprogramó para el cuarto trimestre las visitas de supervisión de Quintana Roo, Michoacan, Guerrero, Tabasco, Veracruz y Tamaulipas. La Dirección General de Afiliación y Operación reprogramó la visita de supervisión de Oaxaca; sin embargo la meta programada obtuvo un cumplimiento de 75% al realizar 12 visitas de supervisión, verificación, seguimiento, asesoría o capacitación de acuerdo al Plan Estratégico de Supervisión, en los diferentes (Macro) procesos  en términos de Financiamiento, PROSPERA, Gestión de Servicios de Salud, Procesos y Tecnología, Seguro Médico Siglo XXI y/o Afiliación y Operación.  De manera anual, se realizaron 92 de las 103 visitas programadas ya que no se cuenta con los 103 informes de resultados programados para el 2017, ya que los lineamientos del PES, establecen tiempos para la entrega de los mismos.</t>
  </si>
  <si>
    <t>Para el caso del Componente de Salud de PROSPERA la frecuencia de medición de los indicadores es bimestral y  se dispone de la información 70 días posteriores al periodo a informar, motivo por el cual a la fecha sólo se dispone de información al 5to.. bimestre de 2017. La información no es acumulable. 
La Dirección General de Información en Salud, quien es responsable de la implementación del Sistema Nacional de Información Básica en Materia de Salud (SINBA), con el cual se obtiene la información de la Secretaría de Salud, ha notificado un retraso en la integración de la información, por lo que   los resultados correspondientes al bimestre deben ser considerados como preliminares.</t>
  </si>
  <si>
    <t>De los 7 Procesos Administrativos a Digitalizados se tiene un avance del 97.14 %, derivado de la definición del requerimiento por parte del área usuaria para el diseño y desarrollo del módulo de Gastos de Operación en los REPSS, hasta fines del trimestre.</t>
  </si>
  <si>
    <t>El indicador obtuvo un cumplimiento de 137.5% de la meta programada para 2017, debido a  que en el periodo se impartieron 9 cursos adicionales a los 24 programados debido, principalmente, a que el curso Alineación al estándar de competencia laboral EC0666 Tutela los derechos del afiliado al Sistema de Protección Social en Salud, en la modalidad presencial no fue posible hacerlo en 3 sesiones regionales por cuestiones de presupuesto y hubo que hacerla en cada uno de los 12 estados participantes.</t>
  </si>
  <si>
    <t>La fuente de información para este indicador es el Esutdio de Satisfacción de Usuarios del SPSS que anulmente realiza una institución académica externa, pero debido a que el Congreso de la Unión no incluyó en el PEF 2017 la partida correspondiente para tal fin, el estudio no se realizó, por lo que no es posible reportar avances en tal rubro.</t>
  </si>
  <si>
    <t>Este indicador obtuvo un cumplimiento de 99.5% de la meta prevista, debido a un menor número de registros en el padrón de afiliados, asociado a la promoción y difusión de los beneficios que proporciona este programa, no obstante, que la afiliación por familia es voluntaria.</t>
  </si>
  <si>
    <t>El incremento en el cumplimiento de la meta, obedece al pago de intervenciones atendidas en el 2016 y que de acuerdo a las Reglas de Operación del ejercicio fiscal 2017, las unidades médicas podrían poner a consideración de pago (numeral 5.3.2).</t>
  </si>
  <si>
    <t xml:space="preserve">Se superó lo programado derivado a que la SHCP realizó  una ampliación líquida  al presupuesto original de los fondos del Fideicomiso de esta Comisión, por lo que se conto con un mayor recurso de lo esperado. </t>
  </si>
  <si>
    <t xml:space="preserve">Se superó lo programado derivado a que la SHCP  no realizó  reducciones como se esperaba durante el ejercicio 2017, mostrando una cifra mas alta de la esperada. </t>
  </si>
  <si>
    <t>No se alcanzó el indicador por la situación de que al no existir una base estadística, se optó utilizar para lo programado datos históricos, sin embargo, conforme a las solicitudes que hicieron las entidades federativas durante el ejercicio 2017 solo se presentaron 17 proyectos ante el comité para su autorización.</t>
  </si>
  <si>
    <t xml:space="preserve">Se realizaron con efectividad las transferencias de recursos financieros, para la ejecución de trabajos de Dignificación, Conservación y Mantenimiento, contratados; alcanzando así la meta establecida, gracias a esto las unidades médicas cuentan con recursos y están en posibilidad de realizar los trabajos correspondientes a la Dignificación, Conservación y Mantenimiento; teniendo como consecuencia la atención de la población usuaria con oportunidad, calidad y calidez. </t>
  </si>
  <si>
    <t>Se llevó a cabo la acreditación de la Aportación Solidaria Estatal, a las Entidades Federativas en el tiempo requerido; esto, debido a la oportunidad de los procedimientos de validación y autorización correspondientes; por lo que se alcanzó la meta programada.</t>
  </si>
  <si>
    <t xml:space="preserve">El incremento en el cumplimiento de la meta, obedece al incremento de solicitudes de intervenciones atendidas en el 2017; sin embargo la variacion no es significativa por lo que se toma como una meta alcanzada en lugar de verse como un sobreejercicio. </t>
  </si>
  <si>
    <t>4to  Trimestre 2017</t>
  </si>
  <si>
    <t>5to Bimestre 2017</t>
  </si>
  <si>
    <t xml:space="preserve">4to Trimestre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</si>
</sst>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scheme val="minor"/>
    </font>
    <font>
      <sz val="11"/>
      <color indexed="8"/>
      <name val="Calibri"/>
      <family val="2"/>
    </font>
    <font>
      <sz val="11"/>
      <color indexed="8"/>
      <name val="Calibri"/>
      <family val="2"/>
    </font>
    <font>
      <sz val="11"/>
      <color indexed="8"/>
      <name val="Calibri"/>
      <family val="2"/>
    </font>
    <font>
      <b/>
      <sz val="11"/>
      <color indexed="9"/>
      <name val="Calibri"/>
      <family val="2"/>
    </font>
    <font>
      <b/>
      <sz val="11"/>
      <color indexed="8"/>
      <name val="Calibri"/>
      <family val="2"/>
    </font>
    <font>
      <u/>
      <sz val="11"/>
      <color indexed="8"/>
      <name val="Calibri"/>
      <family val="2"/>
    </font>
    <font>
      <b/>
      <i/>
      <sz val="14"/>
      <color indexed="8"/>
      <name val="Calibri"/>
      <family val="2"/>
    </font>
    <font>
      <sz val="14"/>
      <color indexed="60"/>
      <name val="Calibri"/>
      <family val="2"/>
    </font>
    <font>
      <b/>
      <sz val="9"/>
      <color indexed="9"/>
      <name val="Calibri"/>
      <family val="2"/>
    </font>
    <font>
      <b/>
      <sz val="14"/>
      <name val="Calibri"/>
      <family val="2"/>
    </font>
    <font>
      <b/>
      <sz val="14"/>
      <color indexed="8"/>
      <name val="Calibri"/>
      <family val="2"/>
    </font>
    <font>
      <sz val="12"/>
      <color indexed="8"/>
      <name val="Calibri"/>
      <family val="2"/>
    </font>
    <font>
      <b/>
      <vertAlign val="superscript"/>
      <sz val="16"/>
      <color indexed="9"/>
      <name val="Calibri"/>
      <family val="2"/>
    </font>
    <font>
      <b/>
      <sz val="12"/>
      <color indexed="8"/>
      <name val="Calibri"/>
      <family val="2"/>
    </font>
    <font>
      <b/>
      <vertAlign val="superscript"/>
      <sz val="15.5"/>
      <color indexed="8"/>
      <name val="Calibri"/>
      <family val="2"/>
    </font>
    <font>
      <sz val="11.5"/>
      <color indexed="8"/>
      <name val="Calibri"/>
      <family val="2"/>
    </font>
    <font>
      <vertAlign val="superscript"/>
      <sz val="16"/>
      <color indexed="8"/>
      <name val="Calibri"/>
      <family val="2"/>
    </font>
    <font>
      <sz val="12"/>
      <name val="Calibri"/>
      <family val="2"/>
    </font>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1.5"/>
      <color theme="1"/>
      <name val="Calibri"/>
      <family val="2"/>
      <scheme val="minor"/>
    </font>
    <font>
      <b/>
      <sz val="11.5"/>
      <color theme="1"/>
      <name val="Calibri"/>
      <family val="2"/>
      <scheme val="minor"/>
    </font>
    <font>
      <sz val="11"/>
      <name val="Calibri"/>
      <family val="2"/>
      <scheme val="minor"/>
    </font>
    <font>
      <sz val="10"/>
      <color rgb="FF000000"/>
      <name val="Cambria Math"/>
      <family val="1"/>
    </font>
    <font>
      <sz val="11.5"/>
      <name val="Calibri"/>
      <family val="2"/>
      <scheme val="minor"/>
    </font>
    <font>
      <b/>
      <sz val="11.5"/>
      <name val="Calibri"/>
      <family val="2"/>
      <scheme val="minor"/>
    </font>
    <font>
      <sz val="8"/>
      <color theme="1"/>
      <name val="Calibri"/>
      <family val="2"/>
      <scheme val="minor"/>
    </font>
    <font>
      <sz val="12"/>
      <name val="Calibri"/>
      <family val="2"/>
      <scheme val="minor"/>
    </font>
    <font>
      <sz val="10.5"/>
      <color theme="1"/>
      <name val="Calibri"/>
      <family val="2"/>
      <scheme val="minor"/>
    </font>
    <font>
      <sz val="14"/>
      <color theme="1"/>
      <name val="Calibri"/>
      <family val="2"/>
      <scheme val="minor"/>
    </font>
  </fonts>
  <fills count="7">
    <fill>
      <patternFill patternType="none"/>
    </fill>
    <fill>
      <patternFill patternType="gray125"/>
    </fill>
    <fill>
      <patternFill patternType="solid">
        <fgColor indexed="8"/>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1"/>
        <bgColor indexed="64"/>
      </patternFill>
    </fill>
  </fills>
  <borders count="82">
    <border>
      <left/>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style="thin">
        <color indexed="64"/>
      </left>
      <right/>
      <top/>
      <bottom style="thick">
        <color indexed="64"/>
      </bottom>
      <diagonal/>
    </border>
    <border>
      <left style="thin">
        <color indexed="64"/>
      </left>
      <right/>
      <top style="thick">
        <color indexed="64"/>
      </top>
      <bottom style="thick">
        <color indexed="64"/>
      </bottom>
      <diagonal/>
    </border>
    <border>
      <left/>
      <right style="thin">
        <color indexed="64"/>
      </right>
      <top style="thick">
        <color indexed="64"/>
      </top>
      <bottom/>
      <diagonal/>
    </border>
    <border>
      <left style="thin">
        <color indexed="64"/>
      </left>
      <right style="thin">
        <color indexed="64"/>
      </right>
      <top/>
      <bottom style="thick">
        <color indexed="64"/>
      </bottom>
      <diagonal/>
    </border>
    <border>
      <left style="medium">
        <color indexed="64"/>
      </left>
      <right style="thin">
        <color indexed="64"/>
      </right>
      <top style="thick">
        <color indexed="64"/>
      </top>
      <bottom/>
      <diagonal/>
    </border>
    <border>
      <left style="medium">
        <color indexed="64"/>
      </left>
      <right style="thin">
        <color indexed="64"/>
      </right>
      <top/>
      <bottom/>
      <diagonal/>
    </border>
    <border>
      <left style="medium">
        <color indexed="64"/>
      </left>
      <right style="thin">
        <color indexed="64"/>
      </right>
      <top/>
      <bottom style="thick">
        <color indexed="64"/>
      </bottom>
      <diagonal/>
    </border>
    <border>
      <left/>
      <right style="thin">
        <color indexed="64"/>
      </right>
      <top/>
      <bottom style="thick">
        <color indexed="64"/>
      </bottom>
      <diagonal/>
    </border>
    <border>
      <left/>
      <right/>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style="thin">
        <color indexed="8"/>
      </left>
      <right/>
      <top style="thin">
        <color indexed="8"/>
      </top>
      <bottom style="thick">
        <color indexed="64"/>
      </bottom>
      <diagonal/>
    </border>
    <border>
      <left style="thin">
        <color indexed="8"/>
      </left>
      <right style="thin">
        <color indexed="64"/>
      </right>
      <top style="thick">
        <color indexed="64"/>
      </top>
      <bottom style="thin">
        <color indexed="8"/>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n">
        <color indexed="64"/>
      </left>
      <right style="medium">
        <color indexed="64"/>
      </right>
      <top style="thick">
        <color indexed="64"/>
      </top>
      <bottom/>
      <diagonal/>
    </border>
    <border>
      <left style="thin">
        <color indexed="64"/>
      </left>
      <right style="medium">
        <color indexed="64"/>
      </right>
      <top/>
      <bottom/>
      <diagonal/>
    </border>
    <border>
      <left style="thin">
        <color indexed="64"/>
      </left>
      <right style="medium">
        <color indexed="64"/>
      </right>
      <top/>
      <bottom style="thick">
        <color indexed="64"/>
      </bottom>
      <diagonal/>
    </border>
    <border>
      <left/>
      <right style="thin">
        <color indexed="64"/>
      </right>
      <top style="thick">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style="thin">
        <color indexed="64"/>
      </left>
      <right style="thin">
        <color indexed="64"/>
      </right>
      <top/>
      <bottom style="thick">
        <color indexed="8"/>
      </bottom>
      <diagonal/>
    </border>
    <border>
      <left/>
      <right/>
      <top style="thick">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9"/>
      </left>
      <right style="medium">
        <color indexed="9"/>
      </right>
      <top style="medium">
        <color indexed="9"/>
      </top>
      <bottom/>
      <diagonal/>
    </border>
    <border>
      <left style="medium">
        <color indexed="9"/>
      </left>
      <right style="medium">
        <color indexed="9"/>
      </right>
      <top/>
      <bottom style="thick">
        <color indexed="64"/>
      </bottom>
      <diagonal/>
    </border>
    <border>
      <left style="medium">
        <color indexed="64"/>
      </left>
      <right/>
      <top style="medium">
        <color indexed="64"/>
      </top>
      <bottom style="medium">
        <color indexed="9"/>
      </bottom>
      <diagonal/>
    </border>
    <border>
      <left/>
      <right style="medium">
        <color indexed="64"/>
      </right>
      <top style="medium">
        <color indexed="64"/>
      </top>
      <bottom style="medium">
        <color indexed="9"/>
      </bottom>
      <diagonal/>
    </border>
    <border>
      <left style="medium">
        <color indexed="9"/>
      </left>
      <right style="medium">
        <color indexed="9"/>
      </right>
      <top/>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9"/>
      </left>
      <right/>
      <top style="medium">
        <color indexed="9"/>
      </top>
      <bottom/>
      <diagonal/>
    </border>
    <border>
      <left/>
      <right style="medium">
        <color indexed="9"/>
      </right>
      <top style="medium">
        <color indexed="9"/>
      </top>
      <bottom/>
      <diagonal/>
    </border>
    <border>
      <left style="medium">
        <color indexed="9"/>
      </left>
      <right/>
      <top/>
      <bottom style="thick">
        <color indexed="64"/>
      </bottom>
      <diagonal/>
    </border>
    <border>
      <left/>
      <right style="medium">
        <color indexed="9"/>
      </right>
      <top/>
      <bottom style="thick">
        <color indexed="64"/>
      </bottom>
      <diagonal/>
    </border>
    <border>
      <left/>
      <right/>
      <top/>
      <bottom style="thin">
        <color indexed="64"/>
      </bottom>
      <diagonal/>
    </border>
    <border>
      <left style="thin">
        <color indexed="64"/>
      </left>
      <right style="thin">
        <color indexed="8"/>
      </right>
      <top style="thick">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64"/>
      </top>
      <bottom style="thick">
        <color indexed="64"/>
      </bottom>
      <diagonal/>
    </border>
    <border>
      <left style="thin">
        <color indexed="64"/>
      </left>
      <right style="medium">
        <color indexed="64"/>
      </right>
      <top style="medium">
        <color indexed="64"/>
      </top>
      <bottom/>
      <diagonal/>
    </border>
    <border>
      <left style="medium">
        <color indexed="9"/>
      </left>
      <right style="medium">
        <color indexed="64"/>
      </right>
      <top style="medium">
        <color indexed="9"/>
      </top>
      <bottom/>
      <diagonal/>
    </border>
    <border>
      <left style="medium">
        <color indexed="9"/>
      </left>
      <right style="medium">
        <color indexed="64"/>
      </right>
      <top/>
      <bottom style="thick">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9"/>
      </left>
      <right/>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right style="thin">
        <color theme="0" tint="-0.24994659260841701"/>
      </right>
      <top style="thin">
        <color theme="0" tint="-0.24994659260841701"/>
      </top>
      <bottom style="medium">
        <color indexed="64"/>
      </bottom>
      <diagonal/>
    </border>
    <border>
      <left style="thin">
        <color theme="0"/>
      </left>
      <right style="medium">
        <color indexed="9"/>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6">
    <xf numFmtId="0" fontId="0" fillId="0" borderId="0"/>
    <xf numFmtId="0" fontId="19" fillId="0" borderId="0"/>
    <xf numFmtId="9" fontId="3"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55">
    <xf numFmtId="0" fontId="0" fillId="0" borderId="0" xfId="0"/>
    <xf numFmtId="0" fontId="5" fillId="0" borderId="0" xfId="0" applyFont="1" applyAlignment="1">
      <alignment horizontal="center" vertical="center"/>
    </xf>
    <xf numFmtId="0" fontId="0" fillId="0" borderId="1" xfId="0" applyBorder="1"/>
    <xf numFmtId="0" fontId="6" fillId="0" borderId="2" xfId="0" applyFont="1" applyBorder="1" applyAlignment="1">
      <alignment horizontal="center" wrapText="1"/>
    </xf>
    <xf numFmtId="0" fontId="6" fillId="0" borderId="3" xfId="0" applyFont="1" applyBorder="1" applyAlignment="1">
      <alignment horizontal="center" wrapText="1"/>
    </xf>
    <xf numFmtId="0" fontId="0" fillId="0" borderId="4" xfId="0" applyBorder="1"/>
    <xf numFmtId="0" fontId="0" fillId="0" borderId="5" xfId="0" applyBorder="1"/>
    <xf numFmtId="0" fontId="0" fillId="0" borderId="4" xfId="0"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8" fillId="0" borderId="0" xfId="0" applyFont="1" applyAlignment="1">
      <alignment horizontal="justify" vertical="center" wrapText="1"/>
    </xf>
    <xf numFmtId="0" fontId="0" fillId="0" borderId="0" xfId="0" applyAlignment="1">
      <alignment horizontal="justify" vertical="center" wrapText="1"/>
    </xf>
    <xf numFmtId="0" fontId="0" fillId="0" borderId="6" xfId="0" applyBorder="1" applyAlignment="1">
      <alignment horizontal="center"/>
    </xf>
    <xf numFmtId="0" fontId="0" fillId="0" borderId="7" xfId="0" applyBorder="1"/>
    <xf numFmtId="0" fontId="0" fillId="0" borderId="6" xfId="0" applyBorder="1"/>
    <xf numFmtId="0" fontId="0" fillId="0" borderId="8" xfId="0" applyBorder="1" applyAlignment="1">
      <alignment horizontal="center" vertical="center"/>
    </xf>
    <xf numFmtId="0" fontId="0" fillId="0" borderId="9" xfId="0" applyBorder="1" applyAlignment="1">
      <alignment horizontal="center" vertical="center"/>
    </xf>
    <xf numFmtId="0" fontId="0" fillId="3" borderId="0" xfId="0" applyFill="1"/>
    <xf numFmtId="0" fontId="0" fillId="0" borderId="3" xfId="0" applyBorder="1"/>
    <xf numFmtId="0" fontId="7" fillId="0" borderId="0" xfId="0" applyFont="1" applyAlignment="1">
      <alignment horizontal="center" vertical="center"/>
    </xf>
    <xf numFmtId="0" fontId="0" fillId="0" borderId="0" xfId="0" applyAlignment="1">
      <alignment vertical="center"/>
    </xf>
    <xf numFmtId="0" fontId="8" fillId="0" borderId="0" xfId="0" applyFont="1" applyAlignment="1">
      <alignment horizontal="center" vertical="center"/>
    </xf>
    <xf numFmtId="0" fontId="0" fillId="0" borderId="3" xfId="0" applyBorder="1" applyAlignment="1">
      <alignment horizontal="center"/>
    </xf>
    <xf numFmtId="0" fontId="0" fillId="0" borderId="1" xfId="0" applyBorder="1" applyAlignment="1">
      <alignment horizontal="center"/>
    </xf>
    <xf numFmtId="0" fontId="0" fillId="0" borderId="10"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10" xfId="0" applyBorder="1" applyAlignment="1">
      <alignment horizontal="center"/>
    </xf>
    <xf numFmtId="0" fontId="0" fillId="0" borderId="1" xfId="0" applyBorder="1" applyAlignment="1">
      <alignment horizontal="center"/>
    </xf>
    <xf numFmtId="0" fontId="0" fillId="0" borderId="12" xfId="0" applyBorder="1" applyAlignment="1">
      <alignment horizontal="center"/>
    </xf>
    <xf numFmtId="0" fontId="0" fillId="0" borderId="0" xfId="0" applyFill="1"/>
    <xf numFmtId="0" fontId="0" fillId="0" borderId="5" xfId="0" applyBorder="1" applyAlignment="1">
      <alignment horizontal="center"/>
    </xf>
    <xf numFmtId="0" fontId="6" fillId="0" borderId="11" xfId="0" applyFont="1" applyBorder="1" applyAlignment="1">
      <alignment horizontal="center" wrapText="1"/>
    </xf>
    <xf numFmtId="0" fontId="0" fillId="0" borderId="13" xfId="0" applyBorder="1" applyAlignment="1">
      <alignment horizontal="center"/>
    </xf>
    <xf numFmtId="0" fontId="22" fillId="0" borderId="0" xfId="0" applyFont="1"/>
    <xf numFmtId="3" fontId="0" fillId="0" borderId="0" xfId="0" applyNumberFormat="1"/>
    <xf numFmtId="2" fontId="0" fillId="0" borderId="0" xfId="0" applyNumberFormat="1"/>
    <xf numFmtId="0" fontId="0" fillId="0" borderId="8" xfId="0" applyFill="1" applyBorder="1" applyAlignment="1">
      <alignment horizontal="center" vertical="center" wrapText="1"/>
    </xf>
    <xf numFmtId="3" fontId="0" fillId="0" borderId="14" xfId="0" applyNumberFormat="1" applyFill="1" applyBorder="1" applyAlignment="1">
      <alignment vertical="center" wrapText="1"/>
    </xf>
    <xf numFmtId="3" fontId="0" fillId="0" borderId="3" xfId="0" applyNumberFormat="1" applyFill="1" applyBorder="1" applyAlignment="1">
      <alignment vertical="center" wrapText="1"/>
    </xf>
    <xf numFmtId="0" fontId="23" fillId="0" borderId="15" xfId="0" applyFont="1" applyFill="1" applyBorder="1" applyAlignment="1">
      <alignment horizontal="justify" vertical="center" wrapText="1"/>
    </xf>
    <xf numFmtId="0" fontId="23" fillId="0" borderId="16" xfId="0" applyFont="1" applyFill="1" applyBorder="1" applyAlignment="1">
      <alignment horizontal="justify" vertical="center" wrapText="1"/>
    </xf>
    <xf numFmtId="0" fontId="12" fillId="0" borderId="17"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0" fillId="0" borderId="1" xfId="0" applyFill="1" applyBorder="1" applyAlignment="1">
      <alignment vertical="center" wrapText="1"/>
    </xf>
    <xf numFmtId="0" fontId="0" fillId="0" borderId="18" xfId="0" applyFill="1" applyBorder="1" applyAlignment="1">
      <alignment horizontal="center" vertical="center" wrapText="1"/>
    </xf>
    <xf numFmtId="0" fontId="23" fillId="0" borderId="19" xfId="0" applyFont="1" applyFill="1" applyBorder="1" applyAlignment="1">
      <alignment horizontal="justify"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3" xfId="0" applyFill="1" applyBorder="1" applyAlignment="1">
      <alignment horizontal="center" vertical="center" wrapText="1"/>
    </xf>
    <xf numFmtId="0" fontId="23" fillId="0" borderId="24" xfId="0" applyFont="1" applyFill="1" applyBorder="1" applyAlignment="1">
      <alignment horizontal="justify" wrapText="1"/>
    </xf>
    <xf numFmtId="0" fontId="23" fillId="0" borderId="24" xfId="0" applyFont="1" applyFill="1" applyBorder="1" applyAlignment="1">
      <alignment horizontal="justify" vertical="center" wrapText="1"/>
    </xf>
    <xf numFmtId="0" fontId="23" fillId="0" borderId="25" xfId="0" applyFont="1" applyFill="1" applyBorder="1" applyAlignment="1">
      <alignment horizontal="justify" vertical="center" wrapText="1"/>
    </xf>
    <xf numFmtId="0" fontId="0" fillId="0" borderId="26" xfId="0" applyFill="1" applyBorder="1" applyAlignment="1">
      <alignment horizontal="center" vertical="center" wrapText="1"/>
    </xf>
    <xf numFmtId="3" fontId="0" fillId="0" borderId="1" xfId="0" applyNumberFormat="1" applyFill="1" applyBorder="1" applyAlignment="1">
      <alignment vertical="center"/>
    </xf>
    <xf numFmtId="0" fontId="23" fillId="0" borderId="14" xfId="0" applyFont="1" applyFill="1" applyBorder="1" applyAlignment="1">
      <alignment horizontal="right" vertical="center" wrapText="1"/>
    </xf>
    <xf numFmtId="3" fontId="0" fillId="0" borderId="3" xfId="0" applyNumberFormat="1" applyFill="1" applyBorder="1" applyAlignment="1">
      <alignment vertical="center"/>
    </xf>
    <xf numFmtId="0" fontId="23" fillId="0" borderId="4" xfId="0" applyFont="1" applyFill="1" applyBorder="1" applyAlignment="1">
      <alignment horizontal="right" vertical="center" wrapText="1"/>
    </xf>
    <xf numFmtId="0" fontId="23" fillId="0" borderId="27" xfId="0" applyFont="1" applyFill="1" applyBorder="1" applyAlignment="1">
      <alignment horizontal="right" vertical="center" wrapText="1"/>
    </xf>
    <xf numFmtId="9" fontId="21" fillId="0" borderId="25" xfId="2" applyNumberFormat="1" applyFont="1" applyFill="1" applyBorder="1" applyAlignment="1">
      <alignment horizontal="right" vertical="center" wrapText="1"/>
    </xf>
    <xf numFmtId="164" fontId="20" fillId="0" borderId="25" xfId="2" applyNumberFormat="1" applyFont="1" applyFill="1" applyBorder="1" applyAlignment="1">
      <alignment horizontal="right" vertical="center" wrapText="1"/>
    </xf>
    <xf numFmtId="164" fontId="20" fillId="0" borderId="78" xfId="2" applyNumberFormat="1" applyFont="1" applyFill="1" applyBorder="1" applyAlignment="1">
      <alignment horizontal="right" vertical="center" wrapText="1"/>
    </xf>
    <xf numFmtId="3" fontId="23" fillId="0" borderId="14" xfId="0" applyNumberFormat="1" applyFont="1" applyFill="1" applyBorder="1" applyAlignment="1">
      <alignment horizontal="right" vertical="center" wrapText="1"/>
    </xf>
    <xf numFmtId="0" fontId="23" fillId="0" borderId="3" xfId="0" applyFont="1" applyFill="1" applyBorder="1" applyAlignment="1">
      <alignment horizontal="right" vertical="center" wrapText="1"/>
    </xf>
    <xf numFmtId="0" fontId="23" fillId="0" borderId="1" xfId="0" applyFont="1" applyFill="1" applyBorder="1" applyAlignment="1">
      <alignment horizontal="right" vertical="center" wrapText="1"/>
    </xf>
    <xf numFmtId="9" fontId="20" fillId="0" borderId="25" xfId="2" applyNumberFormat="1" applyFont="1" applyFill="1" applyBorder="1" applyAlignment="1">
      <alignment horizontal="right" vertical="center" wrapText="1"/>
    </xf>
    <xf numFmtId="3" fontId="0" fillId="0" borderId="14" xfId="0" applyNumberFormat="1" applyFill="1" applyBorder="1" applyAlignment="1">
      <alignment vertical="center"/>
    </xf>
    <xf numFmtId="0" fontId="12" fillId="0" borderId="17" xfId="0" applyFont="1" applyFill="1" applyBorder="1" applyAlignment="1">
      <alignment horizontal="center" wrapText="1"/>
    </xf>
    <xf numFmtId="0" fontId="24" fillId="0" borderId="8"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23" xfId="0" applyFont="1" applyFill="1" applyBorder="1" applyAlignment="1">
      <alignment vertical="center" wrapText="1"/>
    </xf>
    <xf numFmtId="0" fontId="24" fillId="0" borderId="19" xfId="0" applyFont="1" applyFill="1" applyBorder="1" applyAlignment="1">
      <alignment vertical="center" wrapText="1"/>
    </xf>
    <xf numFmtId="0" fontId="12" fillId="0" borderId="5" xfId="0" applyFont="1" applyFill="1" applyBorder="1" applyAlignment="1">
      <alignment horizontal="center" wrapText="1"/>
    </xf>
    <xf numFmtId="0" fontId="24" fillId="0" borderId="22"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22" xfId="0" applyFont="1" applyFill="1" applyBorder="1" applyAlignment="1">
      <alignment vertical="center" wrapText="1"/>
    </xf>
    <xf numFmtId="0" fontId="0" fillId="0" borderId="28" xfId="0" applyFill="1" applyBorder="1" applyAlignment="1">
      <alignment horizontal="center" vertical="center" wrapText="1"/>
    </xf>
    <xf numFmtId="0" fontId="23" fillId="0" borderId="25" xfId="0" applyFont="1" applyFill="1" applyBorder="1" applyAlignment="1">
      <alignment horizontal="justify" wrapText="1"/>
    </xf>
    <xf numFmtId="3" fontId="24" fillId="0" borderId="3" xfId="0" applyNumberFormat="1" applyFont="1" applyFill="1" applyBorder="1" applyAlignment="1">
      <alignment horizontal="right" vertical="center" wrapText="1"/>
    </xf>
    <xf numFmtId="3" fontId="24" fillId="0" borderId="1" xfId="0" applyNumberFormat="1" applyFont="1" applyFill="1" applyBorder="1" applyAlignment="1">
      <alignment horizontal="right" vertical="center" wrapText="1"/>
    </xf>
    <xf numFmtId="9" fontId="25" fillId="0" borderId="25" xfId="4" applyNumberFormat="1" applyFont="1" applyFill="1" applyBorder="1" applyAlignment="1">
      <alignment horizontal="right" vertical="center" wrapText="1"/>
    </xf>
    <xf numFmtId="164" fontId="25" fillId="0" borderId="25" xfId="4" applyNumberFormat="1" applyFont="1" applyFill="1" applyBorder="1" applyAlignment="1">
      <alignment horizontal="right" vertical="center" wrapText="1"/>
    </xf>
    <xf numFmtId="1" fontId="24" fillId="0" borderId="3" xfId="0" applyNumberFormat="1" applyFont="1" applyFill="1" applyBorder="1" applyAlignment="1">
      <alignment horizontal="right" vertical="center" wrapText="1"/>
    </xf>
    <xf numFmtId="9" fontId="25" fillId="0" borderId="25" xfId="2" applyNumberFormat="1" applyFont="1" applyFill="1" applyBorder="1" applyAlignment="1">
      <alignment horizontal="right" vertical="center" wrapText="1"/>
    </xf>
    <xf numFmtId="164" fontId="25" fillId="0" borderId="25" xfId="2" applyNumberFormat="1" applyFont="1" applyFill="1" applyBorder="1" applyAlignment="1">
      <alignment horizontal="right" vertical="center" wrapText="1"/>
    </xf>
    <xf numFmtId="3" fontId="24" fillId="0" borderId="14" xfId="0" applyNumberFormat="1" applyFont="1" applyFill="1" applyBorder="1" applyAlignment="1">
      <alignment horizontal="right" vertical="center" wrapText="1"/>
    </xf>
    <xf numFmtId="164" fontId="21" fillId="0" borderId="25" xfId="2" applyNumberFormat="1" applyFont="1" applyFill="1" applyBorder="1" applyAlignment="1">
      <alignment horizontal="right" vertical="center" wrapText="1"/>
    </xf>
    <xf numFmtId="0" fontId="23" fillId="0" borderId="19" xfId="0" applyFont="1" applyFill="1" applyBorder="1" applyAlignment="1">
      <alignment horizontal="justify" vertical="center" wrapText="1"/>
    </xf>
    <xf numFmtId="0" fontId="23" fillId="0" borderId="5"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10" xfId="0" applyFont="1" applyFill="1" applyBorder="1" applyAlignment="1">
      <alignment horizontal="center" vertical="center" wrapText="1"/>
    </xf>
    <xf numFmtId="3" fontId="0" fillId="0" borderId="14" xfId="0" applyNumberFormat="1" applyFont="1" applyFill="1" applyBorder="1" applyAlignment="1">
      <alignment vertical="center" wrapText="1"/>
    </xf>
    <xf numFmtId="3" fontId="0" fillId="0" borderId="1" xfId="0" applyNumberFormat="1" applyFill="1" applyBorder="1" applyAlignment="1">
      <alignment vertical="center" wrapText="1"/>
    </xf>
    <xf numFmtId="0" fontId="23" fillId="0" borderId="19" xfId="0" applyFont="1" applyFill="1" applyBorder="1" applyAlignment="1">
      <alignment horizontal="justify" wrapText="1"/>
    </xf>
    <xf numFmtId="0" fontId="0" fillId="0" borderId="8" xfId="0" applyFont="1" applyFill="1" applyBorder="1" applyAlignment="1">
      <alignment horizontal="center" vertical="center" wrapText="1"/>
    </xf>
    <xf numFmtId="0" fontId="1" fillId="0" borderId="29" xfId="0" applyFont="1" applyFill="1" applyBorder="1" applyAlignment="1">
      <alignment horizontal="center" vertical="center" wrapText="1"/>
    </xf>
    <xf numFmtId="1" fontId="0" fillId="0" borderId="14" xfId="0" applyNumberFormat="1" applyFill="1" applyBorder="1" applyAlignment="1">
      <alignment vertical="center" wrapText="1"/>
    </xf>
    <xf numFmtId="0" fontId="1" fillId="0" borderId="30" xfId="0" applyFont="1" applyFill="1" applyBorder="1" applyAlignment="1">
      <alignment horizontal="center" vertical="center" wrapText="1"/>
    </xf>
    <xf numFmtId="1" fontId="0" fillId="0" borderId="3" xfId="0" applyNumberFormat="1" applyFill="1" applyBorder="1" applyAlignment="1">
      <alignment vertical="center" wrapText="1"/>
    </xf>
    <xf numFmtId="0" fontId="0" fillId="0" borderId="22" xfId="0" applyFont="1" applyFill="1" applyBorder="1" applyAlignment="1">
      <alignment vertical="center" wrapText="1"/>
    </xf>
    <xf numFmtId="0" fontId="0" fillId="0" borderId="23" xfId="0" applyFont="1" applyFill="1" applyBorder="1" applyAlignment="1">
      <alignment vertical="center" wrapText="1"/>
    </xf>
    <xf numFmtId="0" fontId="0" fillId="0" borderId="16" xfId="0" applyFont="1" applyFill="1" applyBorder="1" applyAlignment="1">
      <alignment horizontal="justify" vertical="center" wrapText="1"/>
    </xf>
    <xf numFmtId="0" fontId="0" fillId="0" borderId="2" xfId="0" applyFont="1" applyFill="1" applyBorder="1" applyAlignment="1">
      <alignment horizontal="justify" vertical="center" wrapText="1"/>
    </xf>
    <xf numFmtId="3" fontId="0" fillId="0" borderId="1" xfId="0" applyNumberFormat="1" applyFont="1" applyFill="1" applyBorder="1" applyAlignment="1">
      <alignment vertical="center" wrapText="1"/>
    </xf>
    <xf numFmtId="3" fontId="0" fillId="0" borderId="3" xfId="0" applyNumberFormat="1" applyFont="1" applyFill="1" applyBorder="1" applyAlignment="1">
      <alignment vertical="center" wrapText="1"/>
    </xf>
    <xf numFmtId="0" fontId="23" fillId="0" borderId="23" xfId="0" applyFont="1" applyFill="1" applyBorder="1" applyAlignment="1">
      <alignment vertical="center" wrapText="1"/>
    </xf>
    <xf numFmtId="0" fontId="23" fillId="0" borderId="19" xfId="0" applyFont="1" applyFill="1" applyBorder="1" applyAlignment="1">
      <alignment vertical="center" wrapText="1"/>
    </xf>
    <xf numFmtId="3" fontId="0" fillId="0" borderId="3" xfId="0" applyNumberFormat="1" applyFont="1" applyFill="1" applyBorder="1" applyAlignment="1">
      <alignment horizontal="right" vertical="center" wrapText="1"/>
    </xf>
    <xf numFmtId="0" fontId="0" fillId="0" borderId="1" xfId="0" applyFont="1" applyFill="1" applyBorder="1" applyAlignment="1">
      <alignment vertical="center" wrapText="1"/>
    </xf>
    <xf numFmtId="3" fontId="19" fillId="0" borderId="1" xfId="2" applyNumberFormat="1" applyFont="1" applyFill="1" applyBorder="1" applyAlignment="1">
      <alignment vertical="center" wrapText="1"/>
    </xf>
    <xf numFmtId="3" fontId="26" fillId="0" borderId="3" xfId="4" applyNumberFormat="1" applyFont="1" applyFill="1" applyBorder="1" applyAlignment="1">
      <alignment vertical="center" wrapText="1"/>
    </xf>
    <xf numFmtId="0" fontId="23" fillId="0" borderId="31" xfId="0" applyFont="1" applyFill="1" applyBorder="1" applyAlignment="1">
      <alignment horizontal="justify" vertical="top" wrapText="1"/>
    </xf>
    <xf numFmtId="3" fontId="22" fillId="0" borderId="1" xfId="0" applyNumberFormat="1" applyFont="1" applyFill="1" applyBorder="1" applyAlignment="1">
      <alignment vertical="center" wrapText="1"/>
    </xf>
    <xf numFmtId="3" fontId="22" fillId="0" borderId="14" xfId="0" applyNumberFormat="1" applyFont="1" applyFill="1" applyBorder="1" applyAlignment="1">
      <alignment vertical="center" wrapText="1"/>
    </xf>
    <xf numFmtId="3" fontId="22" fillId="0" borderId="3" xfId="0" applyNumberFormat="1" applyFont="1" applyFill="1" applyBorder="1" applyAlignment="1">
      <alignment vertical="center" wrapText="1"/>
    </xf>
    <xf numFmtId="3" fontId="0" fillId="0" borderId="32" xfId="0" applyNumberFormat="1" applyFont="1" applyFill="1" applyBorder="1" applyAlignment="1">
      <alignment horizontal="right" vertical="center"/>
    </xf>
    <xf numFmtId="3" fontId="0" fillId="0" borderId="1" xfId="0" applyNumberFormat="1" applyFont="1" applyFill="1" applyBorder="1" applyAlignment="1">
      <alignment horizontal="right" vertical="center"/>
    </xf>
    <xf numFmtId="0" fontId="23" fillId="0" borderId="22" xfId="0" applyFont="1" applyFill="1" applyBorder="1" applyAlignment="1">
      <alignment vertical="center" wrapText="1"/>
    </xf>
    <xf numFmtId="3" fontId="27" fillId="0" borderId="14" xfId="0" applyNumberFormat="1" applyFont="1" applyFill="1" applyBorder="1"/>
    <xf numFmtId="3" fontId="27" fillId="0" borderId="0" xfId="0" applyNumberFormat="1" applyFont="1" applyFill="1"/>
    <xf numFmtId="3" fontId="27" fillId="0" borderId="3" xfId="0" applyNumberFormat="1" applyFont="1" applyFill="1" applyBorder="1"/>
    <xf numFmtId="0" fontId="0" fillId="0" borderId="22" xfId="0" applyFill="1" applyBorder="1"/>
    <xf numFmtId="0" fontId="0" fillId="0" borderId="24" xfId="0" applyFill="1" applyBorder="1"/>
    <xf numFmtId="0" fontId="24" fillId="0" borderId="20" xfId="0" applyFont="1" applyFill="1" applyBorder="1" applyAlignment="1">
      <alignment horizontal="center" vertical="center" wrapText="1"/>
    </xf>
    <xf numFmtId="3" fontId="26" fillId="0" borderId="14" xfId="0" applyNumberFormat="1" applyFont="1" applyFill="1" applyBorder="1" applyAlignment="1">
      <alignment horizontal="right" vertical="center" wrapText="1"/>
    </xf>
    <xf numFmtId="3" fontId="26" fillId="0" borderId="14" xfId="0" applyNumberFormat="1" applyFont="1" applyFill="1" applyBorder="1" applyAlignment="1">
      <alignment horizontal="center" vertical="center" wrapText="1"/>
    </xf>
    <xf numFmtId="0" fontId="23" fillId="0" borderId="5" xfId="0" applyFont="1" applyFill="1" applyBorder="1" applyAlignment="1">
      <alignment horizontal="center" wrapText="1"/>
    </xf>
    <xf numFmtId="3" fontId="26" fillId="0" borderId="3" xfId="0" applyNumberFormat="1" applyFont="1" applyFill="1" applyBorder="1" applyAlignment="1">
      <alignment horizontal="right" vertical="center" wrapText="1"/>
    </xf>
    <xf numFmtId="3" fontId="28" fillId="0" borderId="3" xfId="0" applyNumberFormat="1" applyFont="1" applyFill="1" applyBorder="1" applyAlignment="1">
      <alignment horizontal="right" vertical="center" wrapText="1"/>
    </xf>
    <xf numFmtId="9" fontId="29" fillId="0" borderId="25" xfId="2" applyNumberFormat="1" applyFont="1" applyFill="1" applyBorder="1" applyAlignment="1">
      <alignment horizontal="right" vertical="center" wrapText="1"/>
    </xf>
    <xf numFmtId="164" fontId="29" fillId="0" borderId="25" xfId="2" applyNumberFormat="1" applyFont="1" applyFill="1" applyBorder="1" applyAlignment="1">
      <alignment horizontal="right" vertical="center" wrapText="1"/>
    </xf>
    <xf numFmtId="3" fontId="26" fillId="0" borderId="1" xfId="0" applyNumberFormat="1" applyFont="1" applyFill="1" applyBorder="1" applyAlignment="1">
      <alignment horizontal="right" vertical="center" wrapText="1"/>
    </xf>
    <xf numFmtId="0" fontId="0" fillId="0" borderId="33"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35" xfId="0" applyFont="1" applyFill="1" applyBorder="1" applyAlignment="1">
      <alignment horizontal="center" vertical="center"/>
    </xf>
    <xf numFmtId="9" fontId="0" fillId="0" borderId="28"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8"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8" xfId="0" applyFill="1" applyBorder="1" applyAlignment="1">
      <alignment horizontal="justify" vertical="center" wrapText="1"/>
    </xf>
    <xf numFmtId="0" fontId="0" fillId="0" borderId="10" xfId="0" applyFill="1" applyBorder="1" applyAlignment="1">
      <alignment horizontal="justify" vertical="center" wrapText="1"/>
    </xf>
    <xf numFmtId="0" fontId="0" fillId="0" borderId="19" xfId="0" applyFill="1" applyBorder="1" applyAlignment="1">
      <alignment horizontal="justify" vertical="center" wrapText="1"/>
    </xf>
    <xf numFmtId="0" fontId="23" fillId="0" borderId="28" xfId="0" applyFont="1" applyFill="1" applyBorder="1" applyAlignment="1">
      <alignment horizontal="center" wrapText="1"/>
    </xf>
    <xf numFmtId="0" fontId="23" fillId="0" borderId="10" xfId="0" applyFont="1" applyFill="1" applyBorder="1" applyAlignment="1">
      <alignment horizontal="center" wrapText="1"/>
    </xf>
    <xf numFmtId="0" fontId="23" fillId="0" borderId="19" xfId="0" applyFont="1" applyFill="1" applyBorder="1" applyAlignment="1">
      <alignment horizontal="center" wrapText="1"/>
    </xf>
    <xf numFmtId="0" fontId="23" fillId="0" borderId="28"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9" xfId="0" applyFont="1" applyFill="1" applyBorder="1" applyAlignment="1">
      <alignment horizontal="center" vertical="center" wrapText="1"/>
    </xf>
    <xf numFmtId="9" fontId="23" fillId="0" borderId="28"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25" xfId="0" applyFill="1" applyBorder="1" applyAlignment="1">
      <alignment horizontal="center" vertical="center" wrapText="1"/>
    </xf>
    <xf numFmtId="0" fontId="23" fillId="0" borderId="28" xfId="0" applyFont="1" applyFill="1" applyBorder="1" applyAlignment="1">
      <alignment horizontal="justify" vertical="center" wrapText="1"/>
    </xf>
    <xf numFmtId="0" fontId="23" fillId="0" borderId="10" xfId="0" applyFont="1" applyFill="1" applyBorder="1" applyAlignment="1">
      <alignment horizontal="justify" vertical="center" wrapText="1"/>
    </xf>
    <xf numFmtId="0" fontId="23" fillId="0" borderId="19" xfId="0" applyFont="1" applyFill="1" applyBorder="1" applyAlignment="1">
      <alignment horizontal="justify" vertical="center" wrapText="1"/>
    </xf>
    <xf numFmtId="0" fontId="16" fillId="0" borderId="28" xfId="0" applyFont="1" applyFill="1" applyBorder="1" applyAlignment="1">
      <alignment horizontal="center" vertical="center" wrapText="1"/>
    </xf>
    <xf numFmtId="0" fontId="16" fillId="0" borderId="10" xfId="0" applyFont="1" applyFill="1" applyBorder="1" applyAlignment="1">
      <alignment horizontal="center" vertical="center" wrapText="1"/>
    </xf>
    <xf numFmtId="2" fontId="23" fillId="0" borderId="36" xfId="0" applyNumberFormat="1" applyFont="1" applyFill="1" applyBorder="1" applyAlignment="1">
      <alignment horizontal="justify" vertical="top" wrapText="1"/>
    </xf>
    <xf numFmtId="2" fontId="23" fillId="0" borderId="37" xfId="0" applyNumberFormat="1" applyFont="1" applyFill="1" applyBorder="1" applyAlignment="1">
      <alignment horizontal="justify" vertical="top" wrapText="1"/>
    </xf>
    <xf numFmtId="2" fontId="23" fillId="0" borderId="38" xfId="0" applyNumberFormat="1" applyFont="1" applyFill="1" applyBorder="1" applyAlignment="1">
      <alignment horizontal="justify" vertical="top" wrapText="1"/>
    </xf>
    <xf numFmtId="0" fontId="23" fillId="0" borderId="36" xfId="0" applyFont="1" applyFill="1" applyBorder="1" applyAlignment="1">
      <alignment horizontal="justify" vertical="top" wrapText="1"/>
    </xf>
    <xf numFmtId="0" fontId="23" fillId="0" borderId="37" xfId="0" applyFont="1" applyFill="1" applyBorder="1" applyAlignment="1">
      <alignment horizontal="justify" vertical="top" wrapText="1"/>
    </xf>
    <xf numFmtId="0" fontId="23" fillId="0" borderId="38" xfId="0" applyFont="1" applyFill="1" applyBorder="1" applyAlignment="1">
      <alignment horizontal="justify" vertical="top" wrapText="1"/>
    </xf>
    <xf numFmtId="9" fontId="0" fillId="0" borderId="18"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23" xfId="0" applyFont="1" applyFill="1" applyBorder="1" applyAlignment="1">
      <alignment horizontal="center" vertical="center"/>
    </xf>
    <xf numFmtId="0" fontId="12" fillId="0" borderId="28" xfId="0" applyFont="1" applyFill="1" applyBorder="1" applyAlignment="1">
      <alignment horizontal="center" wrapText="1"/>
    </xf>
    <xf numFmtId="0" fontId="12" fillId="0" borderId="10" xfId="0" applyFont="1" applyFill="1" applyBorder="1" applyAlignment="1">
      <alignment horizontal="center" wrapText="1"/>
    </xf>
    <xf numFmtId="0" fontId="12" fillId="0" borderId="19" xfId="0" applyFont="1" applyFill="1" applyBorder="1" applyAlignment="1">
      <alignment horizontal="center" wrapText="1"/>
    </xf>
    <xf numFmtId="3" fontId="30" fillId="4" borderId="29" xfId="0" applyNumberFormat="1" applyFont="1" applyFill="1" applyBorder="1" applyAlignment="1">
      <alignment horizontal="center" vertical="center" wrapText="1"/>
    </xf>
    <xf numFmtId="3" fontId="30" fillId="4" borderId="18" xfId="0" applyNumberFormat="1" applyFont="1" applyFill="1" applyBorder="1" applyAlignment="1">
      <alignment horizontal="center" vertical="center" wrapText="1"/>
    </xf>
    <xf numFmtId="3" fontId="30" fillId="4" borderId="2" xfId="0" applyNumberFormat="1" applyFont="1" applyFill="1" applyBorder="1" applyAlignment="1">
      <alignment horizontal="center" vertical="center" wrapText="1"/>
    </xf>
    <xf numFmtId="3" fontId="30" fillId="4" borderId="8" xfId="0" applyNumberFormat="1" applyFont="1" applyFill="1" applyBorder="1" applyAlignment="1">
      <alignment horizontal="center" vertical="center" wrapText="1"/>
    </xf>
    <xf numFmtId="3" fontId="30" fillId="4" borderId="16" xfId="0" applyNumberFormat="1" applyFont="1" applyFill="1" applyBorder="1" applyAlignment="1">
      <alignment horizontal="center" vertical="center" wrapText="1"/>
    </xf>
    <xf numFmtId="3" fontId="30" fillId="4" borderId="23" xfId="0" applyNumberFormat="1" applyFont="1" applyFill="1" applyBorder="1" applyAlignment="1">
      <alignment horizontal="center" vertical="center" wrapText="1"/>
    </xf>
    <xf numFmtId="3" fontId="30" fillId="5" borderId="29" xfId="0" applyNumberFormat="1" applyFont="1" applyFill="1" applyBorder="1" applyAlignment="1">
      <alignment horizontal="center" vertical="center" wrapText="1"/>
    </xf>
    <xf numFmtId="3" fontId="30" fillId="5" borderId="18" xfId="0" applyNumberFormat="1" applyFont="1" applyFill="1" applyBorder="1" applyAlignment="1">
      <alignment horizontal="center" vertical="center" wrapText="1"/>
    </xf>
    <xf numFmtId="3" fontId="30" fillId="5" borderId="2" xfId="0" applyNumberFormat="1" applyFont="1" applyFill="1" applyBorder="1" applyAlignment="1">
      <alignment horizontal="center" vertical="center" wrapText="1"/>
    </xf>
    <xf numFmtId="3" fontId="30" fillId="5" borderId="8" xfId="0" applyNumberFormat="1" applyFont="1" applyFill="1" applyBorder="1" applyAlignment="1">
      <alignment horizontal="center" vertical="center" wrapText="1"/>
    </xf>
    <xf numFmtId="3" fontId="30" fillId="5" borderId="16" xfId="0" applyNumberFormat="1" applyFont="1" applyFill="1" applyBorder="1" applyAlignment="1">
      <alignment horizontal="center" vertical="center" wrapText="1"/>
    </xf>
    <xf numFmtId="3" fontId="30" fillId="5" borderId="23" xfId="0" applyNumberFormat="1" applyFont="1" applyFill="1" applyBorder="1" applyAlignment="1">
      <alignment horizontal="center" vertical="center" wrapText="1"/>
    </xf>
    <xf numFmtId="0" fontId="0" fillId="0" borderId="37" xfId="0" applyFill="1" applyBorder="1" applyAlignment="1">
      <alignment horizontal="justify" vertical="top" wrapText="1"/>
    </xf>
    <xf numFmtId="0" fontId="0" fillId="0" borderId="38" xfId="0" applyFill="1" applyBorder="1" applyAlignment="1">
      <alignment horizontal="justify" vertical="top" wrapText="1"/>
    </xf>
    <xf numFmtId="0" fontId="0" fillId="0" borderId="28" xfId="0" applyFont="1" applyFill="1" applyBorder="1" applyAlignment="1">
      <alignment horizontal="justify" vertical="center" wrapText="1"/>
    </xf>
    <xf numFmtId="0" fontId="0" fillId="0" borderId="10" xfId="0" applyFont="1" applyFill="1" applyBorder="1" applyAlignment="1">
      <alignment horizontal="justify" vertical="center" wrapText="1"/>
    </xf>
    <xf numFmtId="0" fontId="0" fillId="0" borderId="19" xfId="0" applyFont="1" applyFill="1" applyBorder="1" applyAlignment="1">
      <alignment horizontal="justify" vertical="center" wrapText="1"/>
    </xf>
    <xf numFmtId="0" fontId="1" fillId="0" borderId="2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8" xfId="0" applyFont="1" applyFill="1" applyBorder="1" applyAlignment="1">
      <alignment horizontal="center" wrapText="1"/>
    </xf>
    <xf numFmtId="0" fontId="1" fillId="0" borderId="10" xfId="0" applyFont="1" applyFill="1" applyBorder="1" applyAlignment="1">
      <alignment horizontal="center" wrapText="1"/>
    </xf>
    <xf numFmtId="0" fontId="1" fillId="0" borderId="19" xfId="0" applyFont="1" applyFill="1" applyBorder="1" applyAlignment="1">
      <alignment horizontal="center" wrapText="1"/>
    </xf>
    <xf numFmtId="0" fontId="0" fillId="0" borderId="39"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0" fillId="0" borderId="14" xfId="0" applyFill="1" applyBorder="1" applyAlignment="1">
      <alignment horizontal="justify" vertical="center" wrapText="1"/>
    </xf>
    <xf numFmtId="0" fontId="0" fillId="0" borderId="3" xfId="0" applyFill="1" applyBorder="1" applyAlignment="1">
      <alignment horizontal="justify" vertical="center" wrapText="1"/>
    </xf>
    <xf numFmtId="0" fontId="0" fillId="0" borderId="25" xfId="0" applyFill="1" applyBorder="1" applyAlignment="1">
      <alignment horizontal="justify" vertical="center" wrapText="1"/>
    </xf>
    <xf numFmtId="0" fontId="0" fillId="0" borderId="3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35" xfId="0" applyFill="1" applyBorder="1" applyAlignment="1">
      <alignment horizontal="center" vertical="center" wrapText="1"/>
    </xf>
    <xf numFmtId="0" fontId="12" fillId="0" borderId="28"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23" fillId="0" borderId="28" xfId="0" applyFont="1" applyFill="1" applyBorder="1" applyAlignment="1">
      <alignment horizontal="center"/>
    </xf>
    <xf numFmtId="0" fontId="23" fillId="0" borderId="10" xfId="0" applyFont="1" applyFill="1" applyBorder="1" applyAlignment="1">
      <alignment horizontal="center"/>
    </xf>
    <xf numFmtId="0" fontId="23" fillId="0" borderId="19" xfId="0" applyFont="1" applyFill="1" applyBorder="1" applyAlignment="1">
      <alignment horizontal="center"/>
    </xf>
    <xf numFmtId="0" fontId="0" fillId="0" borderId="42" xfId="0" applyFont="1" applyFill="1" applyBorder="1" applyAlignment="1">
      <alignment horizontal="center" vertical="center" wrapText="1"/>
    </xf>
    <xf numFmtId="3" fontId="30" fillId="5" borderId="43" xfId="0" applyNumberFormat="1" applyFont="1" applyFill="1" applyBorder="1" applyAlignment="1">
      <alignment horizontal="center" vertical="center" wrapText="1"/>
    </xf>
    <xf numFmtId="3" fontId="30" fillId="5" borderId="0" xfId="0" applyNumberFormat="1" applyFont="1" applyFill="1" applyBorder="1" applyAlignment="1">
      <alignment horizontal="center" vertical="center" wrapText="1"/>
    </xf>
    <xf numFmtId="3" fontId="30" fillId="5" borderId="24" xfId="0" applyNumberFormat="1" applyFont="1" applyFill="1" applyBorder="1" applyAlignment="1">
      <alignment horizontal="center" vertical="center" wrapText="1"/>
    </xf>
    <xf numFmtId="9" fontId="0" fillId="0" borderId="10" xfId="0" applyNumberFormat="1" applyFont="1" applyFill="1" applyBorder="1" applyAlignment="1">
      <alignment horizontal="center" vertical="center" wrapText="1"/>
    </xf>
    <xf numFmtId="9" fontId="0" fillId="0" borderId="19" xfId="0" applyNumberFormat="1" applyFont="1" applyFill="1" applyBorder="1" applyAlignment="1">
      <alignment horizontal="center" vertical="center" wrapText="1"/>
    </xf>
    <xf numFmtId="10" fontId="0" fillId="0" borderId="28" xfId="0" applyNumberFormat="1" applyFont="1" applyFill="1" applyBorder="1" applyAlignment="1">
      <alignment horizontal="center" vertical="center" wrapText="1"/>
    </xf>
    <xf numFmtId="10" fontId="0" fillId="0" borderId="10" xfId="0" applyNumberFormat="1" applyFont="1" applyFill="1" applyBorder="1" applyAlignment="1">
      <alignment horizontal="center" vertical="center" wrapText="1"/>
    </xf>
    <xf numFmtId="10" fontId="0" fillId="0" borderId="19" xfId="0" applyNumberFormat="1" applyFont="1" applyFill="1" applyBorder="1" applyAlignment="1">
      <alignment horizontal="center" vertical="center" wrapText="1"/>
    </xf>
    <xf numFmtId="0" fontId="0" fillId="0" borderId="44" xfId="0" applyBorder="1" applyAlignment="1">
      <alignment horizontal="center" vertical="center"/>
    </xf>
    <xf numFmtId="0" fontId="0" fillId="0" borderId="37" xfId="0" applyBorder="1" applyAlignment="1">
      <alignment horizontal="center" vertical="center"/>
    </xf>
    <xf numFmtId="0" fontId="0" fillId="0" borderId="45" xfId="0" applyBorder="1" applyAlignment="1">
      <alignment horizontal="center" vertical="center"/>
    </xf>
    <xf numFmtId="0" fontId="0" fillId="0" borderId="21" xfId="0" applyBorder="1" applyAlignment="1">
      <alignment horizontal="center" vertical="center"/>
    </xf>
    <xf numFmtId="0" fontId="0" fillId="0" borderId="46" xfId="0" applyBorder="1" applyAlignment="1">
      <alignment horizontal="center" vertical="center"/>
    </xf>
    <xf numFmtId="0" fontId="0" fillId="0" borderId="11"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1" xfId="0" applyBorder="1" applyAlignment="1">
      <alignment horizontal="center"/>
    </xf>
    <xf numFmtId="3" fontId="0" fillId="5" borderId="29" xfId="0" applyNumberFormat="1" applyFill="1" applyBorder="1" applyAlignment="1">
      <alignment horizontal="center" vertical="center" wrapText="1"/>
    </xf>
    <xf numFmtId="3" fontId="0" fillId="5" borderId="43" xfId="0" applyNumberFormat="1" applyFill="1" applyBorder="1" applyAlignment="1">
      <alignment horizontal="center" vertical="center" wrapText="1"/>
    </xf>
    <xf numFmtId="3" fontId="0" fillId="5" borderId="18" xfId="0" applyNumberFormat="1" applyFill="1" applyBorder="1" applyAlignment="1">
      <alignment horizontal="center" vertical="center" wrapText="1"/>
    </xf>
    <xf numFmtId="3" fontId="0" fillId="5" borderId="2" xfId="0" applyNumberFormat="1" applyFill="1" applyBorder="1" applyAlignment="1">
      <alignment horizontal="center" vertical="center" wrapText="1"/>
    </xf>
    <xf numFmtId="3" fontId="0" fillId="5" borderId="0" xfId="0" applyNumberFormat="1" applyFill="1" applyBorder="1" applyAlignment="1">
      <alignment horizontal="center" vertical="center" wrapText="1"/>
    </xf>
    <xf numFmtId="3" fontId="0" fillId="5" borderId="8" xfId="0" applyNumberFormat="1" applyFill="1" applyBorder="1" applyAlignment="1">
      <alignment horizontal="center" vertical="center" wrapText="1"/>
    </xf>
    <xf numFmtId="3" fontId="0" fillId="5" borderId="16" xfId="0" applyNumberFormat="1" applyFill="1" applyBorder="1" applyAlignment="1">
      <alignment horizontal="center" vertical="center" wrapText="1"/>
    </xf>
    <xf numFmtId="3" fontId="0" fillId="5" borderId="24" xfId="0" applyNumberFormat="1" applyFill="1" applyBorder="1" applyAlignment="1">
      <alignment horizontal="center" vertical="center" wrapText="1"/>
    </xf>
    <xf numFmtId="3" fontId="0" fillId="5" borderId="23" xfId="0" applyNumberFormat="1" applyFill="1" applyBorder="1" applyAlignment="1">
      <alignment horizontal="center" vertical="center" wrapText="1"/>
    </xf>
    <xf numFmtId="0" fontId="0" fillId="0" borderId="42" xfId="0" applyFill="1" applyBorder="1" applyAlignment="1">
      <alignment horizontal="center" vertical="center" wrapText="1"/>
    </xf>
    <xf numFmtId="0" fontId="20" fillId="6" borderId="79" xfId="0" applyFont="1" applyFill="1" applyBorder="1" applyAlignment="1">
      <alignment horizontal="center" vertical="center" wrapText="1"/>
    </xf>
    <xf numFmtId="0" fontId="0" fillId="0" borderId="79" xfId="0" applyBorder="1" applyAlignment="1">
      <alignment horizontal="center" vertical="center" wrapText="1"/>
    </xf>
    <xf numFmtId="0" fontId="4" fillId="2" borderId="49" xfId="0" applyFont="1" applyFill="1" applyBorder="1" applyAlignment="1">
      <alignment horizontal="center"/>
    </xf>
    <xf numFmtId="0" fontId="4" fillId="2" borderId="50" xfId="0" applyFont="1" applyFill="1" applyBorder="1" applyAlignment="1">
      <alignment horizontal="center"/>
    </xf>
    <xf numFmtId="0" fontId="4" fillId="2" borderId="51" xfId="0" applyFont="1" applyFill="1" applyBorder="1" applyAlignment="1">
      <alignment horizontal="center"/>
    </xf>
    <xf numFmtId="0" fontId="4" fillId="2" borderId="52" xfId="0" applyFont="1" applyFill="1" applyBorder="1" applyAlignment="1">
      <alignment horizontal="center"/>
    </xf>
    <xf numFmtId="0" fontId="0" fillId="0" borderId="34"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67" xfId="0" applyFill="1" applyBorder="1" applyAlignment="1">
      <alignment horizontal="justify" vertical="center" wrapText="1"/>
    </xf>
    <xf numFmtId="0" fontId="0" fillId="0" borderId="68" xfId="0" applyFill="1" applyBorder="1" applyAlignment="1">
      <alignment horizontal="justify" vertical="center" wrapText="1"/>
    </xf>
    <xf numFmtId="0" fontId="0" fillId="0" borderId="69" xfId="0" applyFill="1" applyBorder="1" applyAlignment="1">
      <alignment horizontal="justify" vertical="center" wrapText="1"/>
    </xf>
    <xf numFmtId="0" fontId="0" fillId="0" borderId="70" xfId="0" applyBorder="1" applyAlignment="1">
      <alignment horizontal="center" vertical="center"/>
    </xf>
    <xf numFmtId="0" fontId="31" fillId="0" borderId="36" xfId="0" applyFont="1" applyFill="1" applyBorder="1" applyAlignment="1">
      <alignment horizontal="justify" vertical="top" wrapText="1"/>
    </xf>
    <xf numFmtId="0" fontId="31" fillId="0" borderId="37" xfId="0" applyFont="1" applyFill="1" applyBorder="1" applyAlignment="1">
      <alignment horizontal="justify" vertical="top" wrapText="1"/>
    </xf>
    <xf numFmtId="0" fontId="31" fillId="0" borderId="38" xfId="0" applyFont="1" applyFill="1" applyBorder="1" applyAlignment="1">
      <alignment horizontal="justify" vertical="top" wrapText="1"/>
    </xf>
    <xf numFmtId="0" fontId="0" fillId="0" borderId="33"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10" fillId="0" borderId="0" xfId="0" applyFont="1" applyAlignment="1">
      <alignment horizontal="right" vertical="center" wrapText="1"/>
    </xf>
    <xf numFmtId="0" fontId="8" fillId="0" borderId="58" xfId="0" applyFont="1" applyBorder="1" applyAlignment="1">
      <alignment horizontal="justify" vertical="center" wrapText="1"/>
    </xf>
    <xf numFmtId="0" fontId="10" fillId="0" borderId="59" xfId="0" applyFont="1" applyBorder="1" applyAlignment="1">
      <alignment horizontal="right"/>
    </xf>
    <xf numFmtId="0" fontId="8" fillId="0" borderId="58" xfId="0" applyFont="1" applyBorder="1" applyAlignment="1">
      <alignment horizontal="center"/>
    </xf>
    <xf numFmtId="0" fontId="5" fillId="0" borderId="60" xfId="0" applyFont="1" applyBorder="1" applyAlignment="1">
      <alignment horizontal="center"/>
    </xf>
    <xf numFmtId="0" fontId="5" fillId="0" borderId="61" xfId="0" applyFont="1" applyBorder="1" applyAlignment="1">
      <alignment horizontal="center"/>
    </xf>
    <xf numFmtId="0" fontId="4" fillId="2" borderId="62" xfId="0" applyFont="1" applyFill="1" applyBorder="1" applyAlignment="1">
      <alignment horizontal="center" vertical="center" wrapText="1"/>
    </xf>
    <xf numFmtId="0" fontId="0" fillId="0" borderId="63" xfId="0" applyBorder="1" applyAlignment="1">
      <alignment horizontal="center" vertical="center" wrapText="1"/>
    </xf>
    <xf numFmtId="0" fontId="4" fillId="2" borderId="64" xfId="0" applyFont="1" applyFill="1" applyBorder="1" applyAlignment="1">
      <alignment horizontal="center" vertical="center" wrapText="1"/>
    </xf>
    <xf numFmtId="0" fontId="0" fillId="0" borderId="65" xfId="0" applyBorder="1" applyAlignment="1">
      <alignment horizontal="center" vertical="center" wrapText="1"/>
    </xf>
    <xf numFmtId="0" fontId="9" fillId="2" borderId="53" xfId="0" applyFont="1" applyFill="1" applyBorder="1" applyAlignment="1">
      <alignment horizontal="center" vertical="center"/>
    </xf>
    <xf numFmtId="0" fontId="9" fillId="2" borderId="54" xfId="0" applyFont="1" applyFill="1" applyBorder="1" applyAlignment="1">
      <alignment horizontal="center" vertical="center"/>
    </xf>
    <xf numFmtId="0" fontId="4" fillId="2" borderId="53"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53" xfId="0" applyFont="1" applyFill="1" applyBorder="1" applyAlignment="1">
      <alignment horizontal="center" vertical="center"/>
    </xf>
    <xf numFmtId="0" fontId="4" fillId="2" borderId="57" xfId="0" applyFont="1" applyFill="1" applyBorder="1" applyAlignment="1">
      <alignment horizontal="center" vertical="center"/>
    </xf>
    <xf numFmtId="0" fontId="5" fillId="0" borderId="55" xfId="0" applyFont="1" applyBorder="1" applyAlignment="1">
      <alignment horizontal="center"/>
    </xf>
    <xf numFmtId="0" fontId="5" fillId="0" borderId="56" xfId="0" applyFont="1" applyBorder="1" applyAlignment="1">
      <alignment horizontal="center"/>
    </xf>
    <xf numFmtId="0" fontId="9" fillId="2" borderId="57" xfId="0" applyFont="1" applyFill="1" applyBorder="1" applyAlignment="1">
      <alignment horizontal="center" vertical="center"/>
    </xf>
    <xf numFmtId="0" fontId="0" fillId="0" borderId="54" xfId="0" applyBorder="1" applyAlignment="1">
      <alignment horizontal="center" vertical="center" wrapText="1"/>
    </xf>
    <xf numFmtId="0" fontId="7" fillId="0" borderId="0" xfId="0" applyFont="1" applyAlignment="1">
      <alignment horizontal="center"/>
    </xf>
    <xf numFmtId="0" fontId="11" fillId="0" borderId="0" xfId="0" applyFont="1" applyAlignment="1">
      <alignment horizontal="center"/>
    </xf>
    <xf numFmtId="0" fontId="8" fillId="0" borderId="66" xfId="0" applyFont="1" applyBorder="1" applyAlignment="1">
      <alignment horizontal="center" vertical="center" wrapText="1"/>
    </xf>
    <xf numFmtId="0" fontId="9" fillId="2" borderId="71" xfId="0" applyFont="1" applyFill="1" applyBorder="1" applyAlignment="1">
      <alignment horizontal="center" vertical="center"/>
    </xf>
    <xf numFmtId="0" fontId="9" fillId="2" borderId="72" xfId="0" applyFont="1" applyFill="1" applyBorder="1" applyAlignment="1">
      <alignment horizontal="center" vertical="center"/>
    </xf>
    <xf numFmtId="0" fontId="5" fillId="0" borderId="7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10" fillId="0" borderId="0" xfId="0" applyFont="1" applyAlignment="1">
      <alignment horizontal="right"/>
    </xf>
    <xf numFmtId="0" fontId="8" fillId="0" borderId="66" xfId="0" applyFont="1" applyBorder="1" applyAlignment="1">
      <alignment horizontal="center"/>
    </xf>
    <xf numFmtId="0" fontId="5" fillId="0" borderId="74" xfId="0" applyFont="1" applyBorder="1" applyAlignment="1">
      <alignment horizontal="center"/>
    </xf>
    <xf numFmtId="0" fontId="9" fillId="2" borderId="62" xfId="0" applyFont="1" applyFill="1" applyBorder="1" applyAlignment="1">
      <alignment horizontal="center" vertical="center"/>
    </xf>
    <xf numFmtId="0" fontId="9" fillId="2" borderId="75"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25" xfId="0" applyFont="1" applyFill="1" applyBorder="1" applyAlignment="1">
      <alignment horizontal="center" vertical="center" wrapText="1"/>
    </xf>
    <xf numFmtId="0" fontId="0" fillId="0" borderId="11" xfId="0" applyFill="1" applyBorder="1" applyAlignment="1">
      <alignment horizontal="justify" vertical="center" wrapText="1"/>
    </xf>
    <xf numFmtId="0" fontId="0" fillId="0" borderId="11" xfId="0"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4" xfId="0" applyFont="1" applyFill="1" applyBorder="1" applyAlignment="1">
      <alignment horizontal="center" vertical="center" wrapText="1"/>
    </xf>
    <xf numFmtId="10" fontId="0" fillId="0" borderId="11" xfId="0" applyNumberFormat="1" applyFont="1" applyFill="1" applyBorder="1" applyAlignment="1">
      <alignment horizontal="center" vertical="center" wrapText="1"/>
    </xf>
    <xf numFmtId="4" fontId="24" fillId="5" borderId="17" xfId="0" applyNumberFormat="1" applyFont="1" applyFill="1" applyBorder="1" applyAlignment="1">
      <alignment horizontal="center" vertical="center"/>
    </xf>
    <xf numFmtId="4" fontId="24" fillId="5" borderId="77" xfId="0" applyNumberFormat="1" applyFont="1" applyFill="1" applyBorder="1" applyAlignment="1">
      <alignment horizontal="center" vertical="center"/>
    </xf>
    <xf numFmtId="9" fontId="24" fillId="0" borderId="76" xfId="0" applyNumberFormat="1" applyFont="1" applyFill="1" applyBorder="1" applyAlignment="1">
      <alignment horizontal="center" vertical="center" wrapText="1"/>
    </xf>
    <xf numFmtId="9" fontId="24" fillId="0" borderId="14" xfId="0" applyNumberFormat="1" applyFont="1" applyFill="1" applyBorder="1" applyAlignment="1">
      <alignment horizontal="center" vertical="center" wrapText="1"/>
    </xf>
    <xf numFmtId="9" fontId="24" fillId="0" borderId="3" xfId="0" applyNumberFormat="1" applyFont="1" applyFill="1" applyBorder="1" applyAlignment="1">
      <alignment horizontal="center" vertical="center" wrapText="1"/>
    </xf>
    <xf numFmtId="9" fontId="24" fillId="0" borderId="25" xfId="0" applyNumberFormat="1" applyFont="1" applyFill="1" applyBorder="1" applyAlignment="1">
      <alignment horizontal="center" vertical="center" wrapText="1"/>
    </xf>
    <xf numFmtId="4" fontId="22" fillId="5" borderId="17" xfId="0" applyNumberFormat="1" applyFont="1" applyFill="1" applyBorder="1" applyAlignment="1">
      <alignment horizontal="center" vertical="center" wrapText="1"/>
    </xf>
    <xf numFmtId="4" fontId="22" fillId="5" borderId="77" xfId="0" applyNumberFormat="1" applyFont="1" applyFill="1" applyBorder="1" applyAlignment="1">
      <alignment horizontal="center" vertical="center" wrapText="1"/>
    </xf>
    <xf numFmtId="9" fontId="24" fillId="0" borderId="28" xfId="0" applyNumberFormat="1" applyFont="1" applyFill="1" applyBorder="1" applyAlignment="1">
      <alignment horizontal="center" vertical="center" wrapText="1"/>
    </xf>
    <xf numFmtId="9" fontId="24" fillId="0" borderId="10" xfId="0" applyNumberFormat="1" applyFont="1" applyFill="1" applyBorder="1" applyAlignment="1">
      <alignment horizontal="center" vertical="center" wrapText="1"/>
    </xf>
    <xf numFmtId="9" fontId="24" fillId="0" borderId="19" xfId="0" applyNumberFormat="1" applyFont="1" applyFill="1" applyBorder="1" applyAlignment="1">
      <alignment horizontal="center" vertical="center" wrapText="1"/>
    </xf>
    <xf numFmtId="0" fontId="20" fillId="6" borderId="80" xfId="0" applyFont="1" applyFill="1" applyBorder="1" applyAlignment="1">
      <alignment horizontal="center" vertical="center" wrapText="1"/>
    </xf>
    <xf numFmtId="0" fontId="20" fillId="6" borderId="81" xfId="0" applyFont="1" applyFill="1" applyBorder="1" applyAlignment="1">
      <alignment horizontal="center" vertical="center" wrapText="1"/>
    </xf>
    <xf numFmtId="0" fontId="8" fillId="0" borderId="0" xfId="0" applyFont="1" applyBorder="1" applyAlignment="1">
      <alignment horizontal="center"/>
    </xf>
    <xf numFmtId="0" fontId="0" fillId="0" borderId="57" xfId="0" applyBorder="1" applyAlignment="1">
      <alignment horizontal="center" vertical="center" wrapText="1"/>
    </xf>
    <xf numFmtId="0" fontId="24" fillId="0" borderId="33" xfId="0" applyFont="1" applyFill="1" applyBorder="1" applyAlignment="1">
      <alignment horizontal="center" vertical="center"/>
    </xf>
    <xf numFmtId="0" fontId="24" fillId="0" borderId="34" xfId="0" applyFont="1" applyFill="1" applyBorder="1" applyAlignment="1">
      <alignment horizontal="center" vertical="center"/>
    </xf>
    <xf numFmtId="0" fontId="24" fillId="0" borderId="35" xfId="0" applyFont="1" applyFill="1" applyBorder="1" applyAlignment="1">
      <alignment horizontal="center" vertical="center"/>
    </xf>
    <xf numFmtId="9" fontId="24" fillId="0" borderId="11" xfId="0" applyNumberFormat="1" applyFont="1" applyFill="1" applyBorder="1" applyAlignment="1">
      <alignment horizontal="center" vertical="center" wrapText="1"/>
    </xf>
    <xf numFmtId="9" fontId="28" fillId="0" borderId="11" xfId="0" applyNumberFormat="1" applyFont="1" applyFill="1" applyBorder="1" applyAlignment="1">
      <alignment horizontal="center" vertical="center" wrapText="1"/>
    </xf>
    <xf numFmtId="9" fontId="28" fillId="0" borderId="10" xfId="0" applyNumberFormat="1" applyFont="1" applyFill="1" applyBorder="1" applyAlignment="1">
      <alignment horizontal="center" vertical="center" wrapText="1"/>
    </xf>
    <xf numFmtId="9" fontId="28" fillId="0" borderId="28" xfId="0" applyNumberFormat="1" applyFont="1" applyFill="1" applyBorder="1" applyAlignment="1">
      <alignment horizontal="center" vertical="center" wrapText="1"/>
    </xf>
    <xf numFmtId="9" fontId="28" fillId="0" borderId="19" xfId="0" applyNumberFormat="1" applyFont="1" applyFill="1" applyBorder="1" applyAlignment="1">
      <alignment horizontal="center" vertical="center" wrapText="1"/>
    </xf>
    <xf numFmtId="9" fontId="28" fillId="0" borderId="14" xfId="0" applyNumberFormat="1"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25"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0" borderId="14" xfId="0" applyFont="1" applyFill="1" applyBorder="1" applyAlignment="1">
      <alignment horizontal="justify" vertical="center" wrapText="1"/>
    </xf>
    <xf numFmtId="0" fontId="24" fillId="0" borderId="3" xfId="0" applyFont="1" applyFill="1" applyBorder="1" applyAlignment="1">
      <alignment horizontal="justify" vertical="center" wrapText="1"/>
    </xf>
    <xf numFmtId="0" fontId="24" fillId="0" borderId="25" xfId="0" applyFont="1" applyFill="1" applyBorder="1" applyAlignment="1">
      <alignment horizontal="justify" vertical="center" wrapText="1"/>
    </xf>
    <xf numFmtId="0" fontId="18" fillId="0" borderId="28" xfId="0" applyFont="1" applyFill="1" applyBorder="1" applyAlignment="1">
      <alignment horizontal="center" wrapText="1"/>
    </xf>
    <xf numFmtId="0" fontId="18" fillId="0" borderId="10" xfId="0" applyFont="1" applyFill="1" applyBorder="1" applyAlignment="1">
      <alignment horizontal="center" wrapText="1"/>
    </xf>
    <xf numFmtId="0" fontId="18" fillId="0" borderId="19" xfId="0" applyFont="1" applyFill="1" applyBorder="1" applyAlignment="1">
      <alignment horizontal="center" wrapText="1"/>
    </xf>
    <xf numFmtId="0" fontId="28" fillId="0" borderId="1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16" fillId="0" borderId="28" xfId="0" applyFont="1" applyFill="1" applyBorder="1" applyAlignment="1">
      <alignment horizontal="justify" vertical="center" wrapText="1"/>
    </xf>
    <xf numFmtId="0" fontId="16" fillId="0" borderId="10" xfId="0" applyFont="1" applyFill="1" applyBorder="1" applyAlignment="1">
      <alignment horizontal="justify" vertical="center" wrapText="1"/>
    </xf>
    <xf numFmtId="0" fontId="24" fillId="0" borderId="76"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76" xfId="0" applyNumberFormat="1" applyFont="1" applyFill="1" applyBorder="1" applyAlignment="1">
      <alignment horizontal="center" vertical="center" wrapText="1"/>
    </xf>
    <xf numFmtId="0" fontId="12" fillId="0" borderId="19" xfId="0" applyFont="1" applyFill="1" applyBorder="1" applyAlignment="1">
      <alignment horizontal="center" vertical="center" wrapText="1"/>
    </xf>
    <xf numFmtId="4" fontId="24" fillId="5" borderId="29" xfId="0" applyNumberFormat="1" applyFont="1" applyFill="1" applyBorder="1" applyAlignment="1">
      <alignment horizontal="center" vertical="center"/>
    </xf>
    <xf numFmtId="4" fontId="24" fillId="5" borderId="18" xfId="0" applyNumberFormat="1" applyFont="1" applyFill="1" applyBorder="1" applyAlignment="1">
      <alignment horizontal="center" vertical="center"/>
    </xf>
    <xf numFmtId="4" fontId="24" fillId="5" borderId="2" xfId="0" applyNumberFormat="1" applyFont="1" applyFill="1" applyBorder="1" applyAlignment="1">
      <alignment horizontal="center" vertical="center"/>
    </xf>
    <xf numFmtId="4" fontId="24" fillId="5" borderId="8" xfId="0" applyNumberFormat="1" applyFont="1" applyFill="1" applyBorder="1" applyAlignment="1">
      <alignment horizontal="center" vertical="center"/>
    </xf>
    <xf numFmtId="4" fontId="24" fillId="5" borderId="16" xfId="0" applyNumberFormat="1" applyFont="1" applyFill="1" applyBorder="1" applyAlignment="1">
      <alignment horizontal="center" vertical="center"/>
    </xf>
    <xf numFmtId="4" fontId="24" fillId="5" borderId="23" xfId="0" applyNumberFormat="1" applyFont="1" applyFill="1" applyBorder="1" applyAlignment="1">
      <alignment horizontal="center" vertical="center"/>
    </xf>
    <xf numFmtId="4" fontId="22" fillId="5" borderId="29" xfId="0" applyNumberFormat="1" applyFont="1" applyFill="1" applyBorder="1" applyAlignment="1">
      <alignment horizontal="center" vertical="center" wrapText="1"/>
    </xf>
    <xf numFmtId="4" fontId="22" fillId="5" borderId="18" xfId="0" applyNumberFormat="1" applyFont="1" applyFill="1" applyBorder="1" applyAlignment="1">
      <alignment horizontal="center" vertical="center" wrapText="1"/>
    </xf>
    <xf numFmtId="4" fontId="22" fillId="5" borderId="2" xfId="0" applyNumberFormat="1" applyFont="1" applyFill="1" applyBorder="1" applyAlignment="1">
      <alignment horizontal="center" vertical="center" wrapText="1"/>
    </xf>
    <xf numFmtId="4" fontId="22" fillId="5" borderId="8" xfId="0" applyNumberFormat="1" applyFont="1" applyFill="1" applyBorder="1" applyAlignment="1">
      <alignment horizontal="center" vertical="center" wrapText="1"/>
    </xf>
    <xf numFmtId="4" fontId="22" fillId="5" borderId="16" xfId="0" applyNumberFormat="1" applyFont="1" applyFill="1" applyBorder="1" applyAlignment="1">
      <alignment horizontal="center" vertical="center" wrapText="1"/>
    </xf>
    <xf numFmtId="4" fontId="22" fillId="5" borderId="23" xfId="0" applyNumberFormat="1" applyFont="1" applyFill="1" applyBorder="1" applyAlignment="1">
      <alignment horizontal="center" vertical="center" wrapText="1"/>
    </xf>
    <xf numFmtId="0" fontId="0" fillId="0" borderId="0" xfId="0" applyAlignment="1">
      <alignment horizontal="center" vertical="top" wrapText="1"/>
    </xf>
    <xf numFmtId="0" fontId="0" fillId="0" borderId="0" xfId="0" applyAlignment="1">
      <alignment horizontal="center" vertical="center" wrapText="1"/>
    </xf>
    <xf numFmtId="0" fontId="21" fillId="0" borderId="0" xfId="0" applyFont="1" applyAlignment="1">
      <alignment horizontal="left" vertical="center"/>
    </xf>
  </cellXfs>
  <cellStyles count="6">
    <cellStyle name="Normal" xfId="0" builtinId="0"/>
    <cellStyle name="Normal 3" xfId="1"/>
    <cellStyle name="Porcentaje" xfId="2" builtinId="5"/>
    <cellStyle name="Porcentaje 2" xfId="3"/>
    <cellStyle name="Porcentaje 2 2" xfId="4"/>
    <cellStyle name="Porcentaje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cid:image003.png@01CE8878.310446E0" TargetMode="External"/><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cid:image003.png@01CE8878.310446E0" TargetMode="External"/><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cid:image003.png@01CE8878.310446E0" TargetMode="External"/><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17</xdr:col>
      <xdr:colOff>111125</xdr:colOff>
      <xdr:row>3</xdr:row>
      <xdr:rowOff>15875</xdr:rowOff>
    </xdr:from>
    <xdr:to>
      <xdr:col>19</xdr:col>
      <xdr:colOff>380984</xdr:colOff>
      <xdr:row>4</xdr:row>
      <xdr:rowOff>111125</xdr:rowOff>
    </xdr:to>
    <xdr:sp macro="" textlink="">
      <xdr:nvSpPr>
        <xdr:cNvPr id="2" name="1 CuadroTexto"/>
        <xdr:cNvSpPr txBox="1"/>
      </xdr:nvSpPr>
      <xdr:spPr>
        <a:xfrm>
          <a:off x="19669125" y="581025"/>
          <a:ext cx="1733550"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600"/>
            <a:t>Anexo 5</a:t>
          </a:r>
        </a:p>
      </xdr:txBody>
    </xdr:sp>
    <xdr:clientData/>
  </xdr:twoCellAnchor>
  <xdr:twoCellAnchor>
    <xdr:from>
      <xdr:col>0</xdr:col>
      <xdr:colOff>266700</xdr:colOff>
      <xdr:row>0</xdr:row>
      <xdr:rowOff>180975</xdr:rowOff>
    </xdr:from>
    <xdr:to>
      <xdr:col>2</xdr:col>
      <xdr:colOff>1219200</xdr:colOff>
      <xdr:row>5</xdr:row>
      <xdr:rowOff>123825</xdr:rowOff>
    </xdr:to>
    <xdr:pic>
      <xdr:nvPicPr>
        <xdr:cNvPr id="71739" name="3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180975"/>
          <a:ext cx="2247900" cy="8953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885825</xdr:colOff>
      <xdr:row>1</xdr:row>
      <xdr:rowOff>19050</xdr:rowOff>
    </xdr:from>
    <xdr:to>
      <xdr:col>21</xdr:col>
      <xdr:colOff>3552825</xdr:colOff>
      <xdr:row>6</xdr:row>
      <xdr:rowOff>0</xdr:rowOff>
    </xdr:to>
    <xdr:pic>
      <xdr:nvPicPr>
        <xdr:cNvPr id="71740" name="Imagen 3" descr="LOGO SEGURO POPULAR OK COLOR HORIZONTAL PNG"/>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23822025" y="209550"/>
          <a:ext cx="26670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7</xdr:col>
      <xdr:colOff>95250</xdr:colOff>
      <xdr:row>48</xdr:row>
      <xdr:rowOff>238125</xdr:rowOff>
    </xdr:from>
    <xdr:ext cx="881666" cy="520399"/>
    <mc:AlternateContent xmlns:mc="http://schemas.openxmlformats.org/markup-compatibility/2006" xmlns:a14="http://schemas.microsoft.com/office/drawing/2010/main">
      <mc:Choice Requires="a14">
        <xdr:sp macro="" textlink="">
          <xdr:nvSpPr>
            <xdr:cNvPr id="12" name="CuadroTexto 11"/>
            <xdr:cNvSpPr txBox="1"/>
          </xdr:nvSpPr>
          <xdr:spPr>
            <a:xfrm>
              <a:off x="8826500" y="35845750"/>
              <a:ext cx="881666" cy="5203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𝟏𝟎𝟑</m:t>
                        </m:r>
                      </m:num>
                      <m:den>
                        <m:r>
                          <a:rPr lang="es-MX" sz="1800" b="1" i="0">
                            <a:latin typeface="Cambria Math" panose="02040503050406030204" pitchFamily="18" charset="0"/>
                          </a:rPr>
                          <m:t>𝟏𝟎𝟑</m:t>
                        </m:r>
                      </m:den>
                    </m:f>
                  </m:oMath>
                </m:oMathPara>
              </a14:m>
              <a:endParaRPr lang="es-MX" sz="1800" b="1" i="0">
                <a:latin typeface="+mn-lt"/>
              </a:endParaRPr>
            </a:p>
          </xdr:txBody>
        </xdr:sp>
      </mc:Choice>
      <mc:Fallback xmlns="">
        <xdr:sp macro="" textlink="">
          <xdr:nvSpPr>
            <xdr:cNvPr id="12" name="CuadroTexto 11"/>
            <xdr:cNvSpPr txBox="1"/>
          </xdr:nvSpPr>
          <xdr:spPr>
            <a:xfrm xmlns:a="http://schemas.openxmlformats.org/drawingml/2006/main">
              <a:off x="8826500" y="35845750"/>
              <a:ext cx="881666" cy="520399"/>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𝟏𝟎𝟑/𝟏𝟎𝟑</a:t>
              </a:r>
              <a:endParaRPr lang="es-MX" sz="1800" b="1" i="0">
                <a:latin typeface="+mn-lt"/>
              </a:endParaRPr>
            </a:p>
          </xdr:txBody>
        </xdr:sp>
      </mc:Fallback>
    </mc:AlternateContent>
    <xdr:clientData/>
  </xdr:oneCellAnchor>
  <xdr:oneCellAnchor>
    <xdr:from>
      <xdr:col>6</xdr:col>
      <xdr:colOff>0</xdr:colOff>
      <xdr:row>50</xdr:row>
      <xdr:rowOff>825500</xdr:rowOff>
    </xdr:from>
    <xdr:ext cx="508000" cy="317500"/>
    <xdr:sp macro="" textlink="">
      <xdr:nvSpPr>
        <xdr:cNvPr id="27" name="CuadroTexto 26"/>
        <xdr:cNvSpPr txBox="1"/>
      </xdr:nvSpPr>
      <xdr:spPr>
        <a:xfrm>
          <a:off x="8286750" y="478472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0</xdr:colOff>
      <xdr:row>53</xdr:row>
      <xdr:rowOff>825500</xdr:rowOff>
    </xdr:from>
    <xdr:ext cx="508000" cy="317500"/>
    <xdr:sp macro="" textlink="">
      <xdr:nvSpPr>
        <xdr:cNvPr id="32" name="CuadroTexto 31"/>
        <xdr:cNvSpPr txBox="1"/>
      </xdr:nvSpPr>
      <xdr:spPr>
        <a:xfrm>
          <a:off x="8286750" y="39925625"/>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254000</xdr:colOff>
      <xdr:row>18</xdr:row>
      <xdr:rowOff>254000</xdr:rowOff>
    </xdr:from>
    <xdr:ext cx="1492250" cy="431913"/>
    <mc:AlternateContent xmlns:mc="http://schemas.openxmlformats.org/markup-compatibility/2006" xmlns:a14="http://schemas.microsoft.com/office/drawing/2010/main">
      <mc:Choice Requires="a14">
        <xdr:sp macro="" textlink="">
          <xdr:nvSpPr>
            <xdr:cNvPr id="39" name="CuadroTexto 38"/>
            <xdr:cNvSpPr txBox="1"/>
          </xdr:nvSpPr>
          <xdr:spPr>
            <a:xfrm>
              <a:off x="8540750" y="7858125"/>
              <a:ext cx="1492250" cy="431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400" b="1" i="1">
                            <a:latin typeface="Cambria Math" panose="02040503050406030204" pitchFamily="18" charset="0"/>
                          </a:rPr>
                        </m:ctrlPr>
                      </m:fPr>
                      <m:num>
                        <m:r>
                          <a:rPr lang="es-MX" sz="1400" b="1" i="1">
                            <a:latin typeface="Cambria Math" panose="02040503050406030204" pitchFamily="18" charset="0"/>
                          </a:rPr>
                          <m:t>𝟓𝟑</m:t>
                        </m:r>
                        <m:r>
                          <a:rPr lang="es-MX" sz="1400" b="1" i="1">
                            <a:latin typeface="Cambria Math" panose="02040503050406030204" pitchFamily="18" charset="0"/>
                          </a:rPr>
                          <m:t>,</m:t>
                        </m:r>
                        <m:r>
                          <a:rPr lang="es-MX" sz="1400" b="1" i="1">
                            <a:latin typeface="Cambria Math" panose="02040503050406030204" pitchFamily="18" charset="0"/>
                          </a:rPr>
                          <m:t>𝟓𝟎𝟓</m:t>
                        </m:r>
                        <m:r>
                          <a:rPr lang="es-MX" sz="1400" b="1" i="1">
                            <a:latin typeface="Cambria Math" panose="02040503050406030204" pitchFamily="18" charset="0"/>
                          </a:rPr>
                          <m:t>,</m:t>
                        </m:r>
                        <m:r>
                          <a:rPr lang="es-MX" sz="1400" b="1" i="1">
                            <a:latin typeface="Cambria Math" panose="02040503050406030204" pitchFamily="18" charset="0"/>
                          </a:rPr>
                          <m:t>𝟏𝟖𝟕</m:t>
                        </m:r>
                      </m:num>
                      <m:den>
                        <m:r>
                          <a:rPr lang="es-MX" sz="1400" b="1" i="1">
                            <a:latin typeface="Cambria Math" panose="02040503050406030204" pitchFamily="18" charset="0"/>
                          </a:rPr>
                          <m:t>𝟓𝟑</m:t>
                        </m:r>
                        <m:r>
                          <a:rPr lang="es-MX" sz="1400" b="1" i="1">
                            <a:latin typeface="Cambria Math" panose="02040503050406030204" pitchFamily="18" charset="0"/>
                          </a:rPr>
                          <m:t>,</m:t>
                        </m:r>
                        <m:r>
                          <a:rPr lang="es-MX" sz="1400" b="1" i="1">
                            <a:latin typeface="Cambria Math" panose="02040503050406030204" pitchFamily="18" charset="0"/>
                          </a:rPr>
                          <m:t>𝟓𝟎𝟓</m:t>
                        </m:r>
                        <m:r>
                          <a:rPr lang="es-MX" sz="1400" b="1" i="1">
                            <a:latin typeface="Cambria Math" panose="02040503050406030204" pitchFamily="18" charset="0"/>
                          </a:rPr>
                          <m:t>,</m:t>
                        </m:r>
                        <m:r>
                          <a:rPr lang="es-MX" sz="1400" b="1" i="1">
                            <a:latin typeface="Cambria Math" panose="02040503050406030204" pitchFamily="18" charset="0"/>
                          </a:rPr>
                          <m:t>𝟏𝟖𝟕</m:t>
                        </m:r>
                      </m:den>
                    </m:f>
                  </m:oMath>
                </m:oMathPara>
              </a14:m>
              <a:endParaRPr lang="es-MX" sz="1400" b="1">
                <a:latin typeface="+mn-lt"/>
              </a:endParaRPr>
            </a:p>
          </xdr:txBody>
        </xdr:sp>
      </mc:Choice>
      <mc:Fallback xmlns="">
        <xdr:sp macro="" textlink="">
          <xdr:nvSpPr>
            <xdr:cNvPr id="39" name="CuadroTexto 38"/>
            <xdr:cNvSpPr txBox="1"/>
          </xdr:nvSpPr>
          <xdr:spPr>
            <a:xfrm xmlns:a="http://schemas.openxmlformats.org/drawingml/2006/main">
              <a:off x="8540750" y="7858125"/>
              <a:ext cx="1492250" cy="43191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latin typeface="Cambria Math" panose="02040503050406030204" pitchFamily="18" charset="0"/>
                </a:rPr>
                <a:t>(𝟓𝟑,𝟓𝟎𝟓,𝟏𝟖𝟕)/(𝟓𝟑,𝟓𝟎𝟓,𝟏𝟖𝟕)</a:t>
              </a:r>
              <a:endParaRPr lang="es-MX" sz="1400" b="1">
                <a:latin typeface="+mn-lt"/>
              </a:endParaRPr>
            </a:p>
          </xdr:txBody>
        </xdr:sp>
      </mc:Fallback>
    </mc:AlternateContent>
    <xdr:clientData/>
  </xdr:oneCellAnchor>
  <xdr:oneCellAnchor>
    <xdr:from>
      <xdr:col>6</xdr:col>
      <xdr:colOff>0</xdr:colOff>
      <xdr:row>17</xdr:row>
      <xdr:rowOff>809625</xdr:rowOff>
    </xdr:from>
    <xdr:ext cx="508000" cy="317500"/>
    <xdr:sp macro="" textlink="">
      <xdr:nvSpPr>
        <xdr:cNvPr id="40" name="CuadroTexto 39"/>
        <xdr:cNvSpPr txBox="1"/>
      </xdr:nvSpPr>
      <xdr:spPr>
        <a:xfrm>
          <a:off x="8286750" y="654050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0</xdr:colOff>
      <xdr:row>26</xdr:row>
      <xdr:rowOff>841375</xdr:rowOff>
    </xdr:from>
    <xdr:ext cx="508000" cy="317500"/>
    <xdr:sp macro="" textlink="">
      <xdr:nvSpPr>
        <xdr:cNvPr id="46" name="CuadroTexto 45"/>
        <xdr:cNvSpPr txBox="1"/>
      </xdr:nvSpPr>
      <xdr:spPr>
        <a:xfrm>
          <a:off x="8286750" y="543242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79375</xdr:colOff>
      <xdr:row>27</xdr:row>
      <xdr:rowOff>215900</xdr:rowOff>
    </xdr:from>
    <xdr:ext cx="881666" cy="431913"/>
    <mc:AlternateContent xmlns:mc="http://schemas.openxmlformats.org/markup-compatibility/2006" xmlns:a14="http://schemas.microsoft.com/office/drawing/2010/main">
      <mc:Choice Requires="a14">
        <xdr:sp macro="" textlink="">
          <xdr:nvSpPr>
            <xdr:cNvPr id="47" name="CuadroTexto 46"/>
            <xdr:cNvSpPr txBox="1"/>
          </xdr:nvSpPr>
          <xdr:spPr>
            <a:xfrm>
              <a:off x="8810625" y="16043275"/>
              <a:ext cx="881666" cy="431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
                  </m:oMathParaPr>
                  <m:oMath xmlns:m="http://schemas.openxmlformats.org/officeDocument/2006/math">
                    <m:f>
                      <m:fPr>
                        <m:ctrlPr>
                          <a:rPr lang="es-MX" sz="1400" b="1" i="1">
                            <a:latin typeface="Cambria Math" panose="02040503050406030204" pitchFamily="18" charset="0"/>
                          </a:rPr>
                        </m:ctrlPr>
                      </m:fPr>
                      <m:num>
                        <m:r>
                          <a:rPr lang="es-MX" sz="1400" b="1" i="0">
                            <a:latin typeface="Cambria Math" panose="02040503050406030204" pitchFamily="18" charset="0"/>
                          </a:rPr>
                          <m:t>𝟐</m:t>
                        </m:r>
                        <m:r>
                          <a:rPr lang="es-MX" sz="1400" b="1" i="0">
                            <a:latin typeface="Cambria Math" panose="02040503050406030204" pitchFamily="18" charset="0"/>
                          </a:rPr>
                          <m:t>,</m:t>
                        </m:r>
                        <m:r>
                          <a:rPr lang="es-MX" sz="1400" b="1" i="0">
                            <a:latin typeface="Cambria Math" panose="02040503050406030204" pitchFamily="18" charset="0"/>
                          </a:rPr>
                          <m:t>𝟖𝟓𝟎</m:t>
                        </m:r>
                        <m:r>
                          <a:rPr lang="es-MX" sz="1400" b="1" i="0">
                            <a:latin typeface="Cambria Math" panose="02040503050406030204" pitchFamily="18" charset="0"/>
                          </a:rPr>
                          <m:t>,</m:t>
                        </m:r>
                        <m:r>
                          <a:rPr lang="es-MX" sz="1400" b="1" i="0">
                            <a:latin typeface="Cambria Math" panose="02040503050406030204" pitchFamily="18" charset="0"/>
                          </a:rPr>
                          <m:t>𝟎𝟎𝟎</m:t>
                        </m:r>
                      </m:num>
                      <m:den>
                        <m:r>
                          <a:rPr lang="es-MX" sz="1400" b="1" i="0">
                            <a:solidFill>
                              <a:schemeClr val="tx1"/>
                            </a:solidFill>
                            <a:effectLst/>
                            <a:latin typeface="Cambria Math" panose="02040503050406030204" pitchFamily="18" charset="0"/>
                            <a:ea typeface="+mn-ea"/>
                            <a:cs typeface="+mn-cs"/>
                          </a:rPr>
                          <m:t>𝟑</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𝟎𝟎𝟎</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𝟎𝟎𝟎</m:t>
                        </m:r>
                      </m:den>
                    </m:f>
                  </m:oMath>
                </m:oMathPara>
              </a14:m>
              <a:endParaRPr lang="es-MX" sz="1400" b="1" i="0">
                <a:latin typeface="+mn-lt"/>
              </a:endParaRPr>
            </a:p>
          </xdr:txBody>
        </xdr:sp>
      </mc:Choice>
      <mc:Fallback xmlns="">
        <xdr:sp macro="" textlink="">
          <xdr:nvSpPr>
            <xdr:cNvPr id="47" name="CuadroTexto 46"/>
            <xdr:cNvSpPr txBox="1"/>
          </xdr:nvSpPr>
          <xdr:spPr>
            <a:xfrm xmlns:a="http://schemas.openxmlformats.org/drawingml/2006/main">
              <a:off x="8810625" y="16043275"/>
              <a:ext cx="881666" cy="43191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latin typeface="Cambria Math" panose="02040503050406030204" pitchFamily="18" charset="0"/>
                </a:rPr>
                <a:t>(𝟐,𝟖𝟓𝟎,𝟎𝟎𝟎)/(</a:t>
              </a:r>
              <a:r>
                <a:rPr lang="es-MX" sz="1400" b="1" i="0">
                  <a:solidFill>
                    <a:schemeClr val="tx1"/>
                  </a:solidFill>
                  <a:effectLst/>
                  <a:latin typeface="Cambria Math" panose="02040503050406030204" pitchFamily="18" charset="0"/>
                  <a:ea typeface="+mn-ea"/>
                  <a:cs typeface="+mn-cs"/>
                </a:rPr>
                <a:t>𝟑,𝟎𝟎𝟎,𝟎𝟎𝟎)</a:t>
              </a:r>
              <a:endParaRPr lang="es-MX" sz="1400" b="1" i="0">
                <a:latin typeface="+mn-lt"/>
              </a:endParaRPr>
            </a:p>
          </xdr:txBody>
        </xdr:sp>
      </mc:Fallback>
    </mc:AlternateContent>
    <xdr:clientData/>
  </xdr:oneCellAnchor>
  <xdr:oneCellAnchor>
    <xdr:from>
      <xdr:col>7</xdr:col>
      <xdr:colOff>79375</xdr:colOff>
      <xdr:row>30</xdr:row>
      <xdr:rowOff>476250</xdr:rowOff>
    </xdr:from>
    <xdr:ext cx="881666" cy="576183"/>
    <mc:AlternateContent xmlns:mc="http://schemas.openxmlformats.org/markup-compatibility/2006" xmlns:a14="http://schemas.microsoft.com/office/drawing/2010/main">
      <mc:Choice Requires="a14">
        <xdr:sp macro="" textlink="">
          <xdr:nvSpPr>
            <xdr:cNvPr id="48" name="CuadroTexto 47"/>
            <xdr:cNvSpPr txBox="1"/>
          </xdr:nvSpPr>
          <xdr:spPr>
            <a:xfrm>
              <a:off x="8810625" y="18954750"/>
              <a:ext cx="881666" cy="5761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2000" b="1" i="1">
                            <a:latin typeface="Cambria Math" panose="02040503050406030204" pitchFamily="18" charset="0"/>
                          </a:rPr>
                        </m:ctrlPr>
                      </m:fPr>
                      <m:num>
                        <m:r>
                          <a:rPr lang="es-MX" sz="2000" b="1" i="0">
                            <a:latin typeface="Cambria Math" panose="02040503050406030204" pitchFamily="18" charset="0"/>
                          </a:rPr>
                          <m:t>𝟐𝟒</m:t>
                        </m:r>
                      </m:num>
                      <m:den>
                        <m:r>
                          <a:rPr lang="es-MX" sz="2000" b="1" i="0">
                            <a:latin typeface="Cambria Math" panose="02040503050406030204" pitchFamily="18" charset="0"/>
                          </a:rPr>
                          <m:t>𝟐𝟒</m:t>
                        </m:r>
                      </m:den>
                    </m:f>
                  </m:oMath>
                </m:oMathPara>
              </a14:m>
              <a:endParaRPr lang="es-MX" sz="2000" b="1" i="0">
                <a:latin typeface="+mn-lt"/>
              </a:endParaRPr>
            </a:p>
          </xdr:txBody>
        </xdr:sp>
      </mc:Choice>
      <mc:Fallback xmlns="">
        <xdr:sp macro="" textlink="">
          <xdr:nvSpPr>
            <xdr:cNvPr id="48" name="CuadroTexto 47"/>
            <xdr:cNvSpPr txBox="1"/>
          </xdr:nvSpPr>
          <xdr:spPr>
            <a:xfrm xmlns:a="http://schemas.openxmlformats.org/drawingml/2006/main">
              <a:off x="8810625" y="18954750"/>
              <a:ext cx="881666" cy="57618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2000" b="1" i="0">
                  <a:latin typeface="Cambria Math" panose="02040503050406030204" pitchFamily="18" charset="0"/>
                </a:rPr>
                <a:t>𝟐𝟒/𝟐𝟒</a:t>
              </a:r>
              <a:endParaRPr lang="es-MX" sz="2000" b="1" i="0">
                <a:latin typeface="+mn-lt"/>
              </a:endParaRPr>
            </a:p>
          </xdr:txBody>
        </xdr:sp>
      </mc:Fallback>
    </mc:AlternateContent>
    <xdr:clientData/>
  </xdr:oneCellAnchor>
  <xdr:oneCellAnchor>
    <xdr:from>
      <xdr:col>6</xdr:col>
      <xdr:colOff>0</xdr:colOff>
      <xdr:row>50</xdr:row>
      <xdr:rowOff>825500</xdr:rowOff>
    </xdr:from>
    <xdr:ext cx="508000" cy="317500"/>
    <xdr:sp macro="" textlink="">
      <xdr:nvSpPr>
        <xdr:cNvPr id="37" name="CuadroTexto 36"/>
        <xdr:cNvSpPr txBox="1"/>
      </xdr:nvSpPr>
      <xdr:spPr>
        <a:xfrm>
          <a:off x="8277225" y="489267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b="0">
              <a:latin typeface="+mn-lt"/>
            </a:rPr>
            <a:t>X 100</a:t>
          </a:r>
        </a:p>
      </xdr:txBody>
    </xdr:sp>
    <xdr:clientData/>
  </xdr:oneCellAnchor>
  <xdr:oneCellAnchor>
    <xdr:from>
      <xdr:col>7</xdr:col>
      <xdr:colOff>76200</xdr:colOff>
      <xdr:row>51</xdr:row>
      <xdr:rowOff>247650</xdr:rowOff>
    </xdr:from>
    <xdr:ext cx="881666" cy="549702"/>
    <mc:AlternateContent xmlns:mc="http://schemas.openxmlformats.org/markup-compatibility/2006" xmlns:a14="http://schemas.microsoft.com/office/drawing/2010/main">
      <mc:Choice Requires="a14">
        <xdr:sp macro="" textlink="">
          <xdr:nvSpPr>
            <xdr:cNvPr id="38" name="CuadroTexto 37"/>
            <xdr:cNvSpPr txBox="1"/>
          </xdr:nvSpPr>
          <xdr:spPr>
            <a:xfrm>
              <a:off x="8807450" y="38300025"/>
              <a:ext cx="881666" cy="549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𝟐𝟏</m:t>
                        </m:r>
                        <m:r>
                          <a:rPr lang="es-MX" sz="1800" b="1" i="0">
                            <a:latin typeface="Cambria Math" panose="02040503050406030204" pitchFamily="18" charset="0"/>
                          </a:rPr>
                          <m:t>,</m:t>
                        </m:r>
                        <m:r>
                          <a:rPr lang="es-MX" sz="1800" b="1" i="0">
                            <a:latin typeface="Cambria Math" panose="02040503050406030204" pitchFamily="18" charset="0"/>
                          </a:rPr>
                          <m:t>𝟗𝟐𝟑</m:t>
                        </m:r>
                      </m:num>
                      <m:den>
                        <m:r>
                          <a:rPr lang="es-MX" sz="1800" b="1" i="0">
                            <a:latin typeface="Cambria Math" panose="02040503050406030204" pitchFamily="18" charset="0"/>
                          </a:rPr>
                          <m:t>𝟐𝟓</m:t>
                        </m:r>
                        <m:r>
                          <a:rPr lang="es-MX" sz="1800" b="1" i="0">
                            <a:solidFill>
                              <a:schemeClr val="tx1"/>
                            </a:solidFill>
                            <a:effectLst/>
                            <a:latin typeface="Cambria Math" panose="02040503050406030204" pitchFamily="18" charset="0"/>
                            <a:ea typeface="+mn-ea"/>
                            <a:cs typeface="+mn-cs"/>
                          </a:rPr>
                          <m:t>,</m:t>
                        </m:r>
                        <m:r>
                          <a:rPr lang="es-MX" sz="1800" b="1" i="0">
                            <a:solidFill>
                              <a:schemeClr val="tx1"/>
                            </a:solidFill>
                            <a:effectLst/>
                            <a:latin typeface="Cambria Math" panose="02040503050406030204" pitchFamily="18" charset="0"/>
                            <a:ea typeface="+mn-ea"/>
                            <a:cs typeface="+mn-cs"/>
                          </a:rPr>
                          <m:t>𝟕𝟗𝟐</m:t>
                        </m:r>
                      </m:den>
                    </m:f>
                  </m:oMath>
                </m:oMathPara>
              </a14:m>
              <a:endParaRPr lang="es-MX" sz="1800" b="1" i="0">
                <a:latin typeface="+mn-lt"/>
              </a:endParaRPr>
            </a:p>
          </xdr:txBody>
        </xdr:sp>
      </mc:Choice>
      <mc:Fallback xmlns="">
        <xdr:sp macro="" textlink="">
          <xdr:nvSpPr>
            <xdr:cNvPr id="38" name="CuadroTexto 37"/>
            <xdr:cNvSpPr txBox="1"/>
          </xdr:nvSpPr>
          <xdr:spPr>
            <a:xfrm xmlns:a="http://schemas.openxmlformats.org/drawingml/2006/main">
              <a:off x="8807450" y="38300025"/>
              <a:ext cx="881666" cy="549702"/>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(𝟐𝟏,𝟗𝟐𝟑)/(𝟐𝟓</a:t>
              </a:r>
              <a:r>
                <a:rPr lang="es-MX" sz="1800" b="1" i="0">
                  <a:solidFill>
                    <a:schemeClr val="tx1"/>
                  </a:solidFill>
                  <a:effectLst/>
                  <a:latin typeface="Cambria Math" panose="02040503050406030204" pitchFamily="18" charset="0"/>
                  <a:ea typeface="+mn-ea"/>
                  <a:cs typeface="+mn-cs"/>
                </a:rPr>
                <a:t>,𝟕𝟗𝟐)</a:t>
              </a:r>
              <a:endParaRPr lang="es-MX" sz="1800" b="1" i="0">
                <a:latin typeface="+mn-lt"/>
              </a:endParaRPr>
            </a:p>
          </xdr:txBody>
        </xdr:sp>
      </mc:Fallback>
    </mc:AlternateContent>
    <xdr:clientData/>
  </xdr:oneCellAnchor>
  <xdr:oneCellAnchor>
    <xdr:from>
      <xdr:col>7</xdr:col>
      <xdr:colOff>79375</xdr:colOff>
      <xdr:row>54</xdr:row>
      <xdr:rowOff>149225</xdr:rowOff>
    </xdr:from>
    <xdr:ext cx="881666" cy="555280"/>
    <mc:AlternateContent xmlns:mc="http://schemas.openxmlformats.org/markup-compatibility/2006" xmlns:a14="http://schemas.microsoft.com/office/drawing/2010/main">
      <mc:Choice Requires="a14">
        <xdr:sp macro="" textlink="">
          <xdr:nvSpPr>
            <xdr:cNvPr id="42" name="CuadroTexto 41"/>
            <xdr:cNvSpPr txBox="1"/>
          </xdr:nvSpPr>
          <xdr:spPr>
            <a:xfrm>
              <a:off x="8810625" y="40836850"/>
              <a:ext cx="881666" cy="5552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𝟓</m:t>
                        </m:r>
                        <m:r>
                          <a:rPr lang="es-MX" sz="1800" b="1" i="0">
                            <a:latin typeface="Cambria Math" panose="02040503050406030204" pitchFamily="18" charset="0"/>
                          </a:rPr>
                          <m:t>,</m:t>
                        </m:r>
                        <m:r>
                          <a:rPr lang="es-MX" sz="1800" b="1" i="0">
                            <a:latin typeface="Cambria Math" panose="02040503050406030204" pitchFamily="18" charset="0"/>
                          </a:rPr>
                          <m:t>𝟔𝟎𝟎</m:t>
                        </m:r>
                      </m:num>
                      <m:den>
                        <m:r>
                          <a:rPr lang="es-MX" sz="1800" b="1" i="0">
                            <a:latin typeface="Cambria Math" panose="02040503050406030204" pitchFamily="18" charset="0"/>
                          </a:rPr>
                          <m:t>𝟕</m:t>
                        </m:r>
                        <m:r>
                          <a:rPr lang="es-MX" sz="1800" b="1" i="0">
                            <a:solidFill>
                              <a:schemeClr val="tx1"/>
                            </a:solidFill>
                            <a:effectLst/>
                            <a:latin typeface="Cambria Math" panose="02040503050406030204" pitchFamily="18" charset="0"/>
                            <a:ea typeface="+mn-ea"/>
                            <a:cs typeface="+mn-cs"/>
                          </a:rPr>
                          <m:t>,</m:t>
                        </m:r>
                        <m:r>
                          <a:rPr lang="es-MX" sz="1800" b="1" i="0">
                            <a:solidFill>
                              <a:schemeClr val="tx1"/>
                            </a:solidFill>
                            <a:effectLst/>
                            <a:latin typeface="Cambria Math" panose="02040503050406030204" pitchFamily="18" charset="0"/>
                            <a:ea typeface="+mn-ea"/>
                            <a:cs typeface="+mn-cs"/>
                          </a:rPr>
                          <m:t>𝟎𝟎𝟎</m:t>
                        </m:r>
                      </m:den>
                    </m:f>
                  </m:oMath>
                </m:oMathPara>
              </a14:m>
              <a:endParaRPr lang="es-MX" sz="1800" b="1" i="0">
                <a:latin typeface="+mn-lt"/>
              </a:endParaRPr>
            </a:p>
          </xdr:txBody>
        </xdr:sp>
      </mc:Choice>
      <mc:Fallback xmlns="">
        <xdr:sp macro="" textlink="">
          <xdr:nvSpPr>
            <xdr:cNvPr id="42" name="CuadroTexto 41"/>
            <xdr:cNvSpPr txBox="1"/>
          </xdr:nvSpPr>
          <xdr:spPr>
            <a:xfrm xmlns:a="http://schemas.openxmlformats.org/drawingml/2006/main">
              <a:off x="8810625" y="40836850"/>
              <a:ext cx="881666" cy="555280"/>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(𝟓,𝟔𝟎𝟎)/(𝟕</a:t>
              </a:r>
              <a:r>
                <a:rPr lang="es-MX" sz="1800" b="1" i="0">
                  <a:solidFill>
                    <a:schemeClr val="tx1"/>
                  </a:solidFill>
                  <a:effectLst/>
                  <a:latin typeface="Cambria Math" panose="02040503050406030204" pitchFamily="18" charset="0"/>
                  <a:ea typeface="+mn-ea"/>
                  <a:cs typeface="+mn-cs"/>
                </a:rPr>
                <a:t>,𝟎𝟎𝟎)</a:t>
              </a:r>
              <a:endParaRPr lang="es-MX" sz="1800" b="1" i="0">
                <a:latin typeface="+mn-lt"/>
              </a:endParaRPr>
            </a:p>
          </xdr:txBody>
        </xdr:sp>
      </mc:Fallback>
    </mc:AlternateContent>
    <xdr:clientData/>
  </xdr:oneCellAnchor>
  <xdr:oneCellAnchor>
    <xdr:from>
      <xdr:col>6</xdr:col>
      <xdr:colOff>0</xdr:colOff>
      <xdr:row>53</xdr:row>
      <xdr:rowOff>825500</xdr:rowOff>
    </xdr:from>
    <xdr:ext cx="508000" cy="317500"/>
    <xdr:sp macro="" textlink="">
      <xdr:nvSpPr>
        <xdr:cNvPr id="43" name="CuadroTexto 42"/>
        <xdr:cNvSpPr txBox="1"/>
      </xdr:nvSpPr>
      <xdr:spPr>
        <a:xfrm>
          <a:off x="8277225" y="515556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79375</xdr:colOff>
      <xdr:row>24</xdr:row>
      <xdr:rowOff>142875</xdr:rowOff>
    </xdr:from>
    <xdr:ext cx="881666" cy="520399"/>
    <mc:AlternateContent xmlns:mc="http://schemas.openxmlformats.org/markup-compatibility/2006" xmlns:a14="http://schemas.microsoft.com/office/drawing/2010/main">
      <mc:Choice Requires="a14">
        <xdr:sp macro="" textlink="">
          <xdr:nvSpPr>
            <xdr:cNvPr id="36" name="CuadroTexto 35"/>
            <xdr:cNvSpPr txBox="1"/>
          </xdr:nvSpPr>
          <xdr:spPr>
            <a:xfrm>
              <a:off x="8810625" y="13176250"/>
              <a:ext cx="881666" cy="5203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𝟐𝟕𝟗</m:t>
                        </m:r>
                      </m:num>
                      <m:den>
                        <m:r>
                          <a:rPr lang="es-MX" sz="1800" b="1" i="0">
                            <a:latin typeface="Cambria Math" panose="02040503050406030204" pitchFamily="18" charset="0"/>
                          </a:rPr>
                          <m:t>𝟑𝟏𝟎</m:t>
                        </m:r>
                      </m:den>
                    </m:f>
                  </m:oMath>
                </m:oMathPara>
              </a14:m>
              <a:endParaRPr lang="es-MX" sz="1800" b="1" i="0">
                <a:latin typeface="+mn-lt"/>
              </a:endParaRPr>
            </a:p>
          </xdr:txBody>
        </xdr:sp>
      </mc:Choice>
      <mc:Fallback xmlns="">
        <xdr:sp macro="" textlink="">
          <xdr:nvSpPr>
            <xdr:cNvPr id="36" name="CuadroTexto 35"/>
            <xdr:cNvSpPr txBox="1"/>
          </xdr:nvSpPr>
          <xdr:spPr>
            <a:xfrm xmlns:a="http://schemas.openxmlformats.org/drawingml/2006/main">
              <a:off x="8810625" y="13176250"/>
              <a:ext cx="881666" cy="520399"/>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𝟐𝟕𝟗/𝟑𝟏𝟎</a:t>
              </a:r>
              <a:endParaRPr lang="es-MX" sz="1800" b="1" i="0">
                <a:latin typeface="+mn-lt"/>
              </a:endParaRPr>
            </a:p>
          </xdr:txBody>
        </xdr:sp>
      </mc:Fallback>
    </mc:AlternateContent>
    <xdr:clientData/>
  </xdr:oneCellAnchor>
  <xdr:oneCellAnchor>
    <xdr:from>
      <xdr:col>6</xdr:col>
      <xdr:colOff>0</xdr:colOff>
      <xdr:row>20</xdr:row>
      <xdr:rowOff>809625</xdr:rowOff>
    </xdr:from>
    <xdr:ext cx="508000" cy="317500"/>
    <xdr:sp macro="" textlink="">
      <xdr:nvSpPr>
        <xdr:cNvPr id="50" name="CuadroTexto 49"/>
        <xdr:cNvSpPr txBox="1"/>
      </xdr:nvSpPr>
      <xdr:spPr>
        <a:xfrm>
          <a:off x="8286750" y="654050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79375</xdr:colOff>
      <xdr:row>14</xdr:row>
      <xdr:rowOff>1047750</xdr:rowOff>
    </xdr:from>
    <xdr:ext cx="881666" cy="1000125"/>
    <mc:AlternateContent xmlns:mc="http://schemas.openxmlformats.org/markup-compatibility/2006" xmlns:a14="http://schemas.microsoft.com/office/drawing/2010/main">
      <mc:Choice Requires="a14">
        <xdr:sp macro="" textlink="">
          <xdr:nvSpPr>
            <xdr:cNvPr id="67" name="CuadroTexto 66"/>
            <xdr:cNvSpPr txBox="1"/>
          </xdr:nvSpPr>
          <xdr:spPr>
            <a:xfrm>
              <a:off x="8810625" y="4873625"/>
              <a:ext cx="881666" cy="100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MX" sz="1800" b="1" i="1">
                            <a:solidFill>
                              <a:sysClr val="windowText" lastClr="000000"/>
                            </a:solidFill>
                            <a:latin typeface="Cambria Math" panose="02040503050406030204" pitchFamily="18" charset="0"/>
                          </a:rPr>
                        </m:ctrlPr>
                      </m:fPr>
                      <m:num>
                        <m:r>
                          <a:rPr lang="es-MX" sz="1800" b="1" i="0">
                            <a:solidFill>
                              <a:sysClr val="windowText" lastClr="000000"/>
                            </a:solidFill>
                            <a:latin typeface="Cambria Math" panose="02040503050406030204" pitchFamily="18" charset="0"/>
                          </a:rPr>
                          <m:t>𝟕𝟎𝟎</m:t>
                        </m:r>
                      </m:num>
                      <m:den>
                        <m:r>
                          <a:rPr lang="es-MX" sz="1800" b="1" i="0">
                            <a:solidFill>
                              <a:sysClr val="windowText" lastClr="000000"/>
                            </a:solidFill>
                            <a:latin typeface="Cambria Math" panose="02040503050406030204" pitchFamily="18" charset="0"/>
                          </a:rPr>
                          <m:t>𝟕𝟎𝟎</m:t>
                        </m:r>
                      </m:den>
                    </m:f>
                  </m:oMath>
                </m:oMathPara>
              </a14:m>
              <a:endParaRPr lang="es-MX" sz="1100" b="1" i="0">
                <a:solidFill>
                  <a:sysClr val="windowText" lastClr="000000"/>
                </a:solidFill>
                <a:latin typeface="+mn-lt"/>
              </a:endParaRPr>
            </a:p>
          </xdr:txBody>
        </xdr:sp>
      </mc:Choice>
      <mc:Fallback xmlns="">
        <xdr:sp macro="" textlink="">
          <xdr:nvSpPr>
            <xdr:cNvPr id="67" name="CuadroTexto 66"/>
            <xdr:cNvSpPr txBox="1"/>
          </xdr:nvSpPr>
          <xdr:spPr>
            <a:xfrm xmlns:a="http://schemas.openxmlformats.org/drawingml/2006/main">
              <a:off x="8810625" y="4873625"/>
              <a:ext cx="881666" cy="1000125"/>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noAutofit/>
            </a:bodyPr>
            <a:lstStyle xmlns:a="http://schemas.openxmlformats.org/drawingml/2006/main"/>
            <a:p xmlns:a="http://schemas.openxmlformats.org/drawingml/2006/main">
              <a:pPr/>
              <a:r>
                <a:rPr lang="es-MX" sz="1800" b="1" i="0">
                  <a:solidFill>
                    <a:sysClr val="windowText" lastClr="000000"/>
                  </a:solidFill>
                  <a:latin typeface="Cambria Math" panose="02040503050406030204" pitchFamily="18" charset="0"/>
                </a:rPr>
                <a:t>𝟕𝟎𝟎/𝟕𝟎𝟎</a:t>
              </a:r>
              <a:endParaRPr lang="es-MX" sz="1100" b="1" i="0">
                <a:solidFill>
                  <a:sysClr val="windowText" lastClr="000000"/>
                </a:solidFill>
                <a:latin typeface="+mn-lt"/>
              </a:endParaRPr>
            </a:p>
          </xdr:txBody>
        </xdr:sp>
      </mc:Fallback>
    </mc:AlternateContent>
    <xdr:clientData/>
  </xdr:oneCellAnchor>
  <xdr:oneCellAnchor>
    <xdr:from>
      <xdr:col>6</xdr:col>
      <xdr:colOff>0</xdr:colOff>
      <xdr:row>35</xdr:row>
      <xdr:rowOff>762000</xdr:rowOff>
    </xdr:from>
    <xdr:ext cx="508000" cy="317500"/>
    <xdr:sp macro="" textlink="">
      <xdr:nvSpPr>
        <xdr:cNvPr id="54" name="CuadroTexto 53"/>
        <xdr:cNvSpPr txBox="1"/>
      </xdr:nvSpPr>
      <xdr:spPr>
        <a:xfrm>
          <a:off x="8286750" y="235267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95250</xdr:colOff>
      <xdr:row>36</xdr:row>
      <xdr:rowOff>238125</xdr:rowOff>
    </xdr:from>
    <xdr:ext cx="881666" cy="549702"/>
    <mc:AlternateContent xmlns:mc="http://schemas.openxmlformats.org/markup-compatibility/2006" xmlns:a14="http://schemas.microsoft.com/office/drawing/2010/main">
      <mc:Choice Requires="a14">
        <xdr:sp macro="" textlink="">
          <xdr:nvSpPr>
            <xdr:cNvPr id="65" name="CuadroTexto 64"/>
            <xdr:cNvSpPr txBox="1"/>
          </xdr:nvSpPr>
          <xdr:spPr>
            <a:xfrm>
              <a:off x="8826500" y="24066500"/>
              <a:ext cx="881666" cy="549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𝟑𝟔</m:t>
                        </m:r>
                        <m:r>
                          <a:rPr lang="es-MX" sz="1800" b="1" i="0">
                            <a:latin typeface="Cambria Math" panose="02040503050406030204" pitchFamily="18" charset="0"/>
                          </a:rPr>
                          <m:t>,</m:t>
                        </m:r>
                        <m:r>
                          <a:rPr lang="es-MX" sz="1800" b="1" i="0">
                            <a:latin typeface="Cambria Math" panose="02040503050406030204" pitchFamily="18" charset="0"/>
                          </a:rPr>
                          <m:t>𝟎𝟎𝟎</m:t>
                        </m:r>
                      </m:num>
                      <m:den>
                        <m:r>
                          <a:rPr lang="es-MX" sz="1800" b="1" i="0">
                            <a:latin typeface="Cambria Math" panose="02040503050406030204" pitchFamily="18" charset="0"/>
                          </a:rPr>
                          <m:t>𝟑𝟔</m:t>
                        </m:r>
                        <m:r>
                          <a:rPr lang="es-MX" sz="1800" b="1" i="0">
                            <a:latin typeface="Cambria Math" panose="02040503050406030204" pitchFamily="18" charset="0"/>
                          </a:rPr>
                          <m:t>,</m:t>
                        </m:r>
                        <m:r>
                          <a:rPr lang="es-MX" sz="1800" b="1" i="0">
                            <a:latin typeface="Cambria Math" panose="02040503050406030204" pitchFamily="18" charset="0"/>
                          </a:rPr>
                          <m:t>𝟎𝟎𝟎</m:t>
                        </m:r>
                      </m:den>
                    </m:f>
                  </m:oMath>
                </m:oMathPara>
              </a14:m>
              <a:endParaRPr lang="es-MX" sz="1800" b="1" i="0">
                <a:latin typeface="+mn-lt"/>
              </a:endParaRPr>
            </a:p>
          </xdr:txBody>
        </xdr:sp>
      </mc:Choice>
      <mc:Fallback xmlns="">
        <xdr:sp macro="" textlink="">
          <xdr:nvSpPr>
            <xdr:cNvPr id="65" name="CuadroTexto 64"/>
            <xdr:cNvSpPr txBox="1"/>
          </xdr:nvSpPr>
          <xdr:spPr>
            <a:xfrm xmlns:a="http://schemas.openxmlformats.org/drawingml/2006/main">
              <a:off x="8826500" y="24066500"/>
              <a:ext cx="881666" cy="549702"/>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(𝟑𝟔,𝟎𝟎𝟎)/(𝟑𝟔,𝟎𝟎𝟎)</a:t>
              </a:r>
              <a:endParaRPr lang="es-MX" sz="1800" b="1" i="0">
                <a:latin typeface="+mn-lt"/>
              </a:endParaRPr>
            </a:p>
          </xdr:txBody>
        </xdr:sp>
      </mc:Fallback>
    </mc:AlternateContent>
    <xdr:clientData/>
  </xdr:oneCellAnchor>
  <xdr:oneCellAnchor>
    <xdr:from>
      <xdr:col>7</xdr:col>
      <xdr:colOff>79375</xdr:colOff>
      <xdr:row>45</xdr:row>
      <xdr:rowOff>396875</xdr:rowOff>
    </xdr:from>
    <xdr:ext cx="881666" cy="518988"/>
    <mc:AlternateContent xmlns:mc="http://schemas.openxmlformats.org/markup-compatibility/2006" xmlns:a14="http://schemas.microsoft.com/office/drawing/2010/main">
      <mc:Choice Requires="a14">
        <xdr:sp macro="" textlink="">
          <xdr:nvSpPr>
            <xdr:cNvPr id="35" name="CuadroTexto 34"/>
            <xdr:cNvSpPr txBox="1"/>
          </xdr:nvSpPr>
          <xdr:spPr>
            <a:xfrm>
              <a:off x="8810625" y="33020000"/>
              <a:ext cx="881666" cy="5189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
                  </m:oMathParaPr>
                  <m:oMath xmlns:m="http://schemas.openxmlformats.org/officeDocument/2006/math">
                    <m:f>
                      <m:fPr>
                        <m:ctrlPr>
                          <a:rPr lang="es-MX" sz="1800" b="1" i="1">
                            <a:latin typeface="Cambria Math" panose="02040503050406030204" pitchFamily="18" charset="0"/>
                          </a:rPr>
                        </m:ctrlPr>
                      </m:fPr>
                      <m:num>
                        <m:r>
                          <a:rPr lang="es-MX" sz="1800" b="1" i="0">
                            <a:latin typeface="Cambria Math" panose="02040503050406030204" pitchFamily="18" charset="0"/>
                          </a:rPr>
                          <m:t>𝟐𝟒</m:t>
                        </m:r>
                      </m:num>
                      <m:den>
                        <m:r>
                          <a:rPr lang="es-MX" sz="1800" b="1" i="0">
                            <a:latin typeface="Cambria Math" panose="02040503050406030204" pitchFamily="18" charset="0"/>
                          </a:rPr>
                          <m:t>𝟐𝟕</m:t>
                        </m:r>
                      </m:den>
                    </m:f>
                  </m:oMath>
                </m:oMathPara>
              </a14:m>
              <a:endParaRPr lang="es-MX" sz="1800" b="1" i="0">
                <a:latin typeface="+mn-lt"/>
              </a:endParaRPr>
            </a:p>
          </xdr:txBody>
        </xdr:sp>
      </mc:Choice>
      <mc:Fallback xmlns="">
        <xdr:sp macro="" textlink="">
          <xdr:nvSpPr>
            <xdr:cNvPr id="35" name="CuadroTexto 34"/>
            <xdr:cNvSpPr txBox="1"/>
          </xdr:nvSpPr>
          <xdr:spPr>
            <a:xfrm xmlns:a="http://schemas.openxmlformats.org/drawingml/2006/main">
              <a:off x="8810625" y="33020000"/>
              <a:ext cx="881666" cy="518988"/>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latin typeface="Cambria Math" panose="02040503050406030204" pitchFamily="18" charset="0"/>
                </a:rPr>
                <a:t>𝟐𝟒/𝟐𝟕</a:t>
              </a:r>
              <a:endParaRPr lang="es-MX" sz="1800" b="1" i="0">
                <a:latin typeface="+mn-lt"/>
              </a:endParaRPr>
            </a:p>
          </xdr:txBody>
        </xdr:sp>
      </mc:Fallback>
    </mc:AlternateContent>
    <xdr:clientData/>
  </xdr:oneCellAnchor>
  <xdr:oneCellAnchor>
    <xdr:from>
      <xdr:col>6</xdr:col>
      <xdr:colOff>0</xdr:colOff>
      <xdr:row>44</xdr:row>
      <xdr:rowOff>1069975</xdr:rowOff>
    </xdr:from>
    <xdr:ext cx="508000" cy="317500"/>
    <xdr:sp macro="" textlink="">
      <xdr:nvSpPr>
        <xdr:cNvPr id="53" name="CuadroTexto 52"/>
        <xdr:cNvSpPr txBox="1"/>
      </xdr:nvSpPr>
      <xdr:spPr>
        <a:xfrm>
          <a:off x="8286750" y="31930975"/>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7216</xdr:colOff>
      <xdr:row>32</xdr:row>
      <xdr:rowOff>635000</xdr:rowOff>
    </xdr:from>
    <xdr:ext cx="461818" cy="317500"/>
    <xdr:sp macro="" textlink="">
      <xdr:nvSpPr>
        <xdr:cNvPr id="31" name="CuadroTexto 30"/>
        <xdr:cNvSpPr txBox="1"/>
      </xdr:nvSpPr>
      <xdr:spPr>
        <a:xfrm>
          <a:off x="8293966" y="25479375"/>
          <a:ext cx="461818"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47625</xdr:colOff>
      <xdr:row>33</xdr:row>
      <xdr:rowOff>222250</xdr:rowOff>
    </xdr:from>
    <xdr:ext cx="981075" cy="555280"/>
    <mc:AlternateContent xmlns:mc="http://schemas.openxmlformats.org/markup-compatibility/2006" xmlns:a14="http://schemas.microsoft.com/office/drawing/2010/main">
      <mc:Choice Requires="a14">
        <xdr:sp macro="" textlink="">
          <xdr:nvSpPr>
            <xdr:cNvPr id="33" name="CuadroTexto 32"/>
            <xdr:cNvSpPr txBox="1"/>
          </xdr:nvSpPr>
          <xdr:spPr>
            <a:xfrm>
              <a:off x="8778875" y="21526500"/>
              <a:ext cx="981075" cy="5552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800" b="1" i="1">
                            <a:solidFill>
                              <a:sysClr val="windowText" lastClr="000000"/>
                            </a:solidFill>
                            <a:latin typeface="Cambria Math" panose="02040503050406030204" pitchFamily="18" charset="0"/>
                          </a:rPr>
                        </m:ctrlPr>
                      </m:fPr>
                      <m:num>
                        <m:r>
                          <a:rPr lang="es-MX" sz="1800" b="1" i="0">
                            <a:solidFill>
                              <a:sysClr val="windowText" lastClr="000000"/>
                            </a:solidFill>
                            <a:latin typeface="Cambria Math" panose="02040503050406030204" pitchFamily="18" charset="0"/>
                          </a:rPr>
                          <m:t>𝟏𝟎𝟐</m:t>
                        </m:r>
                        <m:r>
                          <a:rPr lang="es-MX" sz="1800" b="1" i="0">
                            <a:solidFill>
                              <a:sysClr val="windowText" lastClr="000000"/>
                            </a:solidFill>
                            <a:latin typeface="Cambria Math" panose="02040503050406030204" pitchFamily="18" charset="0"/>
                          </a:rPr>
                          <m:t>,</m:t>
                        </m:r>
                        <m:r>
                          <a:rPr lang="es-MX" sz="1800" b="1" i="0">
                            <a:solidFill>
                              <a:sysClr val="windowText" lastClr="000000"/>
                            </a:solidFill>
                            <a:latin typeface="Cambria Math" panose="02040503050406030204" pitchFamily="18" charset="0"/>
                          </a:rPr>
                          <m:t>𝟓𝟓𝟓</m:t>
                        </m:r>
                      </m:num>
                      <m:den>
                        <m:r>
                          <a:rPr lang="es-MX" sz="1800" b="1" i="0">
                            <a:solidFill>
                              <a:schemeClr val="tx1"/>
                            </a:solidFill>
                            <a:effectLst/>
                            <a:latin typeface="Cambria Math" panose="02040503050406030204" pitchFamily="18" charset="0"/>
                            <a:ea typeface="+mn-ea"/>
                            <a:cs typeface="+mn-cs"/>
                          </a:rPr>
                          <m:t>𝟏𝟏𝟎</m:t>
                        </m:r>
                        <m:r>
                          <a:rPr lang="es-MX" sz="1800" b="1" i="0">
                            <a:solidFill>
                              <a:schemeClr val="tx1"/>
                            </a:solidFill>
                            <a:effectLst/>
                            <a:latin typeface="Cambria Math" panose="02040503050406030204" pitchFamily="18" charset="0"/>
                            <a:ea typeface="+mn-ea"/>
                            <a:cs typeface="+mn-cs"/>
                          </a:rPr>
                          <m:t>,</m:t>
                        </m:r>
                        <m:r>
                          <a:rPr lang="es-MX" sz="1800" b="1" i="0">
                            <a:solidFill>
                              <a:schemeClr val="tx1"/>
                            </a:solidFill>
                            <a:effectLst/>
                            <a:latin typeface="Cambria Math" panose="02040503050406030204" pitchFamily="18" charset="0"/>
                            <a:ea typeface="+mn-ea"/>
                            <a:cs typeface="+mn-cs"/>
                          </a:rPr>
                          <m:t>𝟐𝟑𝟔</m:t>
                        </m:r>
                      </m:den>
                    </m:f>
                  </m:oMath>
                </m:oMathPara>
              </a14:m>
              <a:endParaRPr lang="es-MX" sz="1800" b="1" i="0">
                <a:solidFill>
                  <a:sysClr val="windowText" lastClr="000000"/>
                </a:solidFill>
                <a:latin typeface="+mn-lt"/>
              </a:endParaRPr>
            </a:p>
          </xdr:txBody>
        </xdr:sp>
      </mc:Choice>
      <mc:Fallback xmlns="">
        <xdr:sp macro="" textlink="">
          <xdr:nvSpPr>
            <xdr:cNvPr id="33" name="CuadroTexto 32"/>
            <xdr:cNvSpPr txBox="1"/>
          </xdr:nvSpPr>
          <xdr:spPr>
            <a:xfrm xmlns:a="http://schemas.openxmlformats.org/drawingml/2006/main">
              <a:off x="8778875" y="21526500"/>
              <a:ext cx="981075" cy="555280"/>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800" b="1" i="0">
                  <a:solidFill>
                    <a:sysClr val="windowText" lastClr="000000"/>
                  </a:solidFill>
                  <a:latin typeface="Cambria Math" panose="02040503050406030204" pitchFamily="18" charset="0"/>
                </a:rPr>
                <a:t>(𝟏𝟎𝟐,𝟓𝟓𝟓)/(</a:t>
              </a:r>
              <a:r>
                <a:rPr lang="es-MX" sz="1800" b="1" i="0">
                  <a:solidFill>
                    <a:schemeClr val="tx1"/>
                  </a:solidFill>
                  <a:effectLst/>
                  <a:latin typeface="Cambria Math" panose="02040503050406030204" pitchFamily="18" charset="0"/>
                  <a:ea typeface="+mn-ea"/>
                  <a:cs typeface="+mn-cs"/>
                </a:rPr>
                <a:t>𝟏𝟏𝟎,𝟐𝟑𝟔</a:t>
              </a:r>
              <a:r>
                <a:rPr lang="es-MX" sz="1800" b="1" i="0">
                  <a:solidFill>
                    <a:sysClr val="windowText" lastClr="000000"/>
                  </a:solidFill>
                  <a:effectLst/>
                  <a:latin typeface="Cambria Math" panose="02040503050406030204" pitchFamily="18" charset="0"/>
                  <a:ea typeface="+mn-ea"/>
                  <a:cs typeface="+mn-cs"/>
                </a:rPr>
                <a:t>)</a:t>
              </a:r>
              <a:endParaRPr lang="es-MX" sz="1800" b="1" i="0">
                <a:solidFill>
                  <a:sysClr val="windowText" lastClr="000000"/>
                </a:solidFill>
                <a:latin typeface="+mn-lt"/>
              </a:endParaRPr>
            </a:p>
          </xdr:txBody>
        </xdr:sp>
      </mc:Fallback>
    </mc:AlternateContent>
    <xdr:clientData/>
  </xdr:oneCellAnchor>
  <xdr:oneCellAnchor>
    <xdr:from>
      <xdr:col>7</xdr:col>
      <xdr:colOff>63500</xdr:colOff>
      <xdr:row>39</xdr:row>
      <xdr:rowOff>238125</xdr:rowOff>
    </xdr:from>
    <xdr:ext cx="981075" cy="427553"/>
    <mc:AlternateContent xmlns:mc="http://schemas.openxmlformats.org/markup-compatibility/2006" xmlns:a14="http://schemas.microsoft.com/office/drawing/2010/main">
      <mc:Choice Requires="a14">
        <xdr:sp macro="" textlink="">
          <xdr:nvSpPr>
            <xdr:cNvPr id="52" name="CuadroTexto 51"/>
            <xdr:cNvSpPr txBox="1"/>
          </xdr:nvSpPr>
          <xdr:spPr>
            <a:xfrm>
              <a:off x="8794750" y="26844625"/>
              <a:ext cx="981075" cy="4275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400" b="1" i="1">
                            <a:solidFill>
                              <a:sysClr val="windowText" lastClr="000000"/>
                            </a:solidFill>
                            <a:latin typeface="Cambria Math" panose="02040503050406030204" pitchFamily="18" charset="0"/>
                          </a:rPr>
                        </m:ctrlPr>
                      </m:fPr>
                      <m:num>
                        <m:r>
                          <a:rPr lang="es-MX" sz="1400" b="1" i="0">
                            <a:solidFill>
                              <a:sysClr val="windowText" lastClr="000000"/>
                            </a:solidFill>
                            <a:latin typeface="Cambria Math" panose="02040503050406030204" pitchFamily="18" charset="0"/>
                          </a:rPr>
                          <m:t>𝟒𝟗</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𝟐𝟎𝟎</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𝟒𝟒𝟒</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𝟏𝟕𝟑</m:t>
                        </m:r>
                      </m:num>
                      <m:den>
                        <m:r>
                          <a:rPr lang="es-MX" sz="1400" b="1" i="0">
                            <a:solidFill>
                              <a:schemeClr val="tx1"/>
                            </a:solidFill>
                            <a:effectLst/>
                            <a:latin typeface="Cambria Math" panose="02040503050406030204" pitchFamily="18" charset="0"/>
                            <a:ea typeface="+mn-ea"/>
                            <a:cs typeface="+mn-cs"/>
                          </a:rPr>
                          <m:t>𝟒𝟗</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𝟐𝟎𝟎</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𝟒𝟒𝟒</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𝟏𝟕𝟑</m:t>
                        </m:r>
                      </m:den>
                    </m:f>
                  </m:oMath>
                </m:oMathPara>
              </a14:m>
              <a:endParaRPr lang="es-MX" sz="1400" b="1" i="0">
                <a:solidFill>
                  <a:sysClr val="windowText" lastClr="000000"/>
                </a:solidFill>
                <a:latin typeface="+mn-lt"/>
              </a:endParaRPr>
            </a:p>
          </xdr:txBody>
        </xdr:sp>
      </mc:Choice>
      <mc:Fallback xmlns="">
        <xdr:sp macro="" textlink="">
          <xdr:nvSpPr>
            <xdr:cNvPr id="52" name="CuadroTexto 51"/>
            <xdr:cNvSpPr txBox="1"/>
          </xdr:nvSpPr>
          <xdr:spPr>
            <a:xfrm xmlns:a="http://schemas.openxmlformats.org/drawingml/2006/main">
              <a:off x="8794750" y="26844625"/>
              <a:ext cx="981075" cy="42755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solidFill>
                    <a:sysClr val="windowText" lastClr="000000"/>
                  </a:solidFill>
                  <a:latin typeface="Cambria Math" panose="02040503050406030204" pitchFamily="18" charset="0"/>
                </a:rPr>
                <a:t>(𝟒𝟗</a:t>
              </a:r>
              <a:r>
                <a:rPr lang="es-MX" sz="1400" b="1" i="0">
                  <a:solidFill>
                    <a:schemeClr val="tx1"/>
                  </a:solidFill>
                  <a:effectLst/>
                  <a:latin typeface="Cambria Math" panose="02040503050406030204" pitchFamily="18" charset="0"/>
                  <a:ea typeface="+mn-ea"/>
                  <a:cs typeface="+mn-cs"/>
                </a:rPr>
                <a:t>,𝟐𝟎𝟎,𝟒𝟒𝟒,𝟏𝟕𝟑</a:t>
              </a:r>
              <a:r>
                <a:rPr lang="es-MX" sz="1400" b="1" i="0">
                  <a:solidFill>
                    <a:sysClr val="windowText" lastClr="000000"/>
                  </a:solidFill>
                  <a:effectLst/>
                  <a:latin typeface="Cambria Math" panose="02040503050406030204" pitchFamily="18" charset="0"/>
                  <a:ea typeface="+mn-ea"/>
                  <a:cs typeface="+mn-cs"/>
                </a:rPr>
                <a:t>)/(</a:t>
              </a:r>
              <a:r>
                <a:rPr lang="es-MX" sz="1400" b="1" i="0">
                  <a:solidFill>
                    <a:schemeClr val="tx1"/>
                  </a:solidFill>
                  <a:effectLst/>
                  <a:latin typeface="Cambria Math" panose="02040503050406030204" pitchFamily="18" charset="0"/>
                  <a:ea typeface="+mn-ea"/>
                  <a:cs typeface="+mn-cs"/>
                </a:rPr>
                <a:t>𝟒𝟗,𝟐𝟎𝟎,𝟒𝟒𝟒,𝟏𝟕𝟑</a:t>
              </a:r>
              <a:r>
                <a:rPr lang="es-MX" sz="1400" b="1" i="0">
                  <a:solidFill>
                    <a:sysClr val="windowText" lastClr="000000"/>
                  </a:solidFill>
                  <a:effectLst/>
                  <a:latin typeface="Cambria Math" panose="02040503050406030204" pitchFamily="18" charset="0"/>
                  <a:ea typeface="+mn-ea"/>
                  <a:cs typeface="+mn-cs"/>
                </a:rPr>
                <a:t>)</a:t>
              </a:r>
              <a:endParaRPr lang="es-MX" sz="1400" b="1" i="0">
                <a:solidFill>
                  <a:sysClr val="windowText" lastClr="000000"/>
                </a:solidFill>
                <a:latin typeface="+mn-lt"/>
              </a:endParaRPr>
            </a:p>
          </xdr:txBody>
        </xdr:sp>
      </mc:Fallback>
    </mc:AlternateContent>
    <xdr:clientData/>
  </xdr:oneCellAnchor>
  <xdr:oneCellAnchor>
    <xdr:from>
      <xdr:col>6</xdr:col>
      <xdr:colOff>0</xdr:colOff>
      <xdr:row>38</xdr:row>
      <xdr:rowOff>1047750</xdr:rowOff>
    </xdr:from>
    <xdr:ext cx="508000" cy="317500"/>
    <xdr:sp macro="" textlink="">
      <xdr:nvSpPr>
        <xdr:cNvPr id="56" name="CuadroTexto 55"/>
        <xdr:cNvSpPr txBox="1"/>
      </xdr:nvSpPr>
      <xdr:spPr>
        <a:xfrm>
          <a:off x="8277225" y="26450925"/>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7</xdr:col>
      <xdr:colOff>79375</xdr:colOff>
      <xdr:row>42</xdr:row>
      <xdr:rowOff>333375</xdr:rowOff>
    </xdr:from>
    <xdr:ext cx="881666" cy="427553"/>
    <mc:AlternateContent xmlns:mc="http://schemas.openxmlformats.org/markup-compatibility/2006" xmlns:a14="http://schemas.microsoft.com/office/drawing/2010/main">
      <mc:Choice Requires="a14">
        <xdr:sp macro="" textlink="">
          <xdr:nvSpPr>
            <xdr:cNvPr id="58" name="CuadroTexto 57"/>
            <xdr:cNvSpPr txBox="1"/>
          </xdr:nvSpPr>
          <xdr:spPr>
            <a:xfrm>
              <a:off x="8810625" y="29829125"/>
              <a:ext cx="881666" cy="4275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400" b="1" i="1">
                            <a:latin typeface="Cambria Math" panose="02040503050406030204" pitchFamily="18" charset="0"/>
                          </a:rPr>
                        </m:ctrlPr>
                      </m:fPr>
                      <m:num>
                        <m:r>
                          <a:rPr lang="es-MX" sz="1400" b="1" i="0">
                            <a:latin typeface="Cambria Math" panose="02040503050406030204" pitchFamily="18" charset="0"/>
                          </a:rPr>
                          <m:t>𝟑</m:t>
                        </m:r>
                        <m:r>
                          <a:rPr lang="es-MX" sz="1400" b="1" i="0">
                            <a:latin typeface="Cambria Math" panose="02040503050406030204" pitchFamily="18" charset="0"/>
                          </a:rPr>
                          <m:t>,</m:t>
                        </m:r>
                        <m:r>
                          <a:rPr lang="es-MX" sz="1400" b="1" i="0">
                            <a:latin typeface="Cambria Math" panose="02040503050406030204" pitchFamily="18" charset="0"/>
                          </a:rPr>
                          <m:t>𝟒𝟔𝟐</m:t>
                        </m:r>
                        <m:r>
                          <a:rPr lang="es-MX" sz="1400" b="1" i="0">
                            <a:latin typeface="Cambria Math" panose="02040503050406030204" pitchFamily="18" charset="0"/>
                          </a:rPr>
                          <m:t>,</m:t>
                        </m:r>
                        <m:r>
                          <a:rPr lang="es-MX" sz="1400" b="1" i="0">
                            <a:latin typeface="Cambria Math" panose="02040503050406030204" pitchFamily="18" charset="0"/>
                          </a:rPr>
                          <m:t>𝟒𝟗𝟎</m:t>
                        </m:r>
                        <m:r>
                          <a:rPr lang="es-MX" sz="1400" b="1" i="0">
                            <a:latin typeface="Cambria Math" panose="02040503050406030204" pitchFamily="18" charset="0"/>
                          </a:rPr>
                          <m:t>,</m:t>
                        </m:r>
                        <m:r>
                          <a:rPr lang="es-MX" sz="1400" b="1" i="0">
                            <a:latin typeface="Cambria Math" panose="02040503050406030204" pitchFamily="18" charset="0"/>
                          </a:rPr>
                          <m:t>𝟔𝟑𝟒</m:t>
                        </m:r>
                      </m:num>
                      <m:den>
                        <m:r>
                          <a:rPr lang="es-MX" sz="1400" b="1" i="0">
                            <a:solidFill>
                              <a:schemeClr val="tx1"/>
                            </a:solidFill>
                            <a:effectLst/>
                            <a:latin typeface="Cambria Math" panose="02040503050406030204" pitchFamily="18" charset="0"/>
                            <a:ea typeface="+mn-ea"/>
                            <a:cs typeface="+mn-cs"/>
                          </a:rPr>
                          <m:t>𝟑</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𝟒𝟔𝟐</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𝟒𝟗𝟎</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𝟔𝟑𝟒</m:t>
                        </m:r>
                      </m:den>
                    </m:f>
                  </m:oMath>
                </m:oMathPara>
              </a14:m>
              <a:endParaRPr lang="es-MX" sz="1400" b="1" i="0">
                <a:latin typeface="+mn-lt"/>
              </a:endParaRPr>
            </a:p>
          </xdr:txBody>
        </xdr:sp>
      </mc:Choice>
      <mc:Fallback xmlns="">
        <xdr:sp macro="" textlink="">
          <xdr:nvSpPr>
            <xdr:cNvPr id="58" name="CuadroTexto 57"/>
            <xdr:cNvSpPr txBox="1"/>
          </xdr:nvSpPr>
          <xdr:spPr>
            <a:xfrm xmlns:a="http://schemas.openxmlformats.org/drawingml/2006/main">
              <a:off x="8810625" y="29829125"/>
              <a:ext cx="881666" cy="42755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latin typeface="Cambria Math" panose="02040503050406030204" pitchFamily="18" charset="0"/>
                </a:rPr>
                <a:t>(𝟑,𝟒𝟔𝟐,𝟒𝟗𝟎,𝟔𝟑𝟒)/(</a:t>
              </a:r>
              <a:r>
                <a:rPr lang="es-MX" sz="1400" b="1" i="0">
                  <a:solidFill>
                    <a:schemeClr val="tx1"/>
                  </a:solidFill>
                  <a:effectLst/>
                  <a:latin typeface="Cambria Math" panose="02040503050406030204" pitchFamily="18" charset="0"/>
                  <a:ea typeface="+mn-ea"/>
                  <a:cs typeface="+mn-cs"/>
                </a:rPr>
                <a:t>𝟑,𝟒𝟔𝟐,𝟒𝟗𝟎,𝟔𝟑𝟒)</a:t>
              </a:r>
              <a:endParaRPr lang="es-MX" sz="1400" b="1" i="0">
                <a:latin typeface="+mn-lt"/>
              </a:endParaRPr>
            </a:p>
          </xdr:txBody>
        </xdr:sp>
      </mc:Fallback>
    </mc:AlternateContent>
    <xdr:clientData/>
  </xdr:oneCellAnchor>
  <xdr:oneCellAnchor>
    <xdr:from>
      <xdr:col>7</xdr:col>
      <xdr:colOff>79375</xdr:colOff>
      <xdr:row>21</xdr:row>
      <xdr:rowOff>190500</xdr:rowOff>
    </xdr:from>
    <xdr:ext cx="881666" cy="904875"/>
    <mc:AlternateContent xmlns:mc="http://schemas.openxmlformats.org/markup-compatibility/2006" xmlns:a14="http://schemas.microsoft.com/office/drawing/2010/main">
      <mc:Choice Requires="a14">
        <xdr:sp macro="" textlink="">
          <xdr:nvSpPr>
            <xdr:cNvPr id="41" name="CuadroTexto 40"/>
            <xdr:cNvSpPr txBox="1"/>
          </xdr:nvSpPr>
          <xdr:spPr>
            <a:xfrm>
              <a:off x="8810625" y="10429875"/>
              <a:ext cx="881666" cy="904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f>
                      <m:fPr>
                        <m:ctrlPr>
                          <a:rPr lang="es-MX" sz="1400" b="1" i="1">
                            <a:latin typeface="Cambria Math" panose="02040503050406030204" pitchFamily="18" charset="0"/>
                          </a:rPr>
                        </m:ctrlPr>
                      </m:fPr>
                      <m:num>
                        <m:r>
                          <a:rPr lang="es-MX" sz="1400" b="1" i="0">
                            <a:latin typeface="Cambria Math" panose="02040503050406030204" pitchFamily="18" charset="0"/>
                          </a:rPr>
                          <m:t>𝟏</m:t>
                        </m:r>
                        <m:r>
                          <a:rPr lang="es-MX" sz="1400" b="1" i="0">
                            <a:latin typeface="Cambria Math" panose="02040503050406030204" pitchFamily="18" charset="0"/>
                          </a:rPr>
                          <m:t>,</m:t>
                        </m:r>
                        <m:r>
                          <a:rPr lang="es-MX" sz="1400" b="1" i="0">
                            <a:latin typeface="Cambria Math" panose="02040503050406030204" pitchFamily="18" charset="0"/>
                          </a:rPr>
                          <m:t>𝟒𝟎𝟖</m:t>
                        </m:r>
                        <m:r>
                          <a:rPr lang="es-MX" sz="1400" b="1" i="0">
                            <a:latin typeface="Cambria Math" panose="02040503050406030204" pitchFamily="18" charset="0"/>
                          </a:rPr>
                          <m:t>,</m:t>
                        </m:r>
                        <m:r>
                          <a:rPr lang="es-MX" sz="1400" b="1" i="0">
                            <a:latin typeface="Cambria Math" panose="02040503050406030204" pitchFamily="18" charset="0"/>
                          </a:rPr>
                          <m:t>𝟗𝟐𝟐</m:t>
                        </m:r>
                      </m:num>
                      <m:den>
                        <m:r>
                          <a:rPr lang="es-MX" sz="1400" b="1" i="0">
                            <a:latin typeface="Cambria Math" panose="02040503050406030204" pitchFamily="18" charset="0"/>
                          </a:rPr>
                          <m:t>𝟏</m:t>
                        </m:r>
                        <m:r>
                          <a:rPr lang="es-MX" sz="1400" b="1" i="0">
                            <a:latin typeface="Cambria Math" panose="02040503050406030204" pitchFamily="18" charset="0"/>
                          </a:rPr>
                          <m:t>,</m:t>
                        </m:r>
                        <m:r>
                          <a:rPr lang="es-MX" sz="1400" b="1" i="0">
                            <a:latin typeface="Cambria Math" panose="02040503050406030204" pitchFamily="18" charset="0"/>
                          </a:rPr>
                          <m:t>𝟒𝟎𝟖</m:t>
                        </m:r>
                        <m:r>
                          <a:rPr lang="es-MX" sz="1400" b="1" i="0">
                            <a:latin typeface="Cambria Math" panose="02040503050406030204" pitchFamily="18" charset="0"/>
                          </a:rPr>
                          <m:t>,</m:t>
                        </m:r>
                        <m:r>
                          <a:rPr lang="es-MX" sz="1400" b="1" i="0">
                            <a:latin typeface="Cambria Math" panose="02040503050406030204" pitchFamily="18" charset="0"/>
                          </a:rPr>
                          <m:t>𝟗𝟐𝟐</m:t>
                        </m:r>
                      </m:den>
                    </m:f>
                  </m:oMath>
                </m:oMathPara>
              </a14:m>
              <a:endParaRPr lang="es-MX" sz="1400" b="1" i="0">
                <a:latin typeface="+mn-lt"/>
              </a:endParaRPr>
            </a:p>
          </xdr:txBody>
        </xdr:sp>
      </mc:Choice>
      <mc:Fallback xmlns="">
        <xdr:sp macro="" textlink="">
          <xdr:nvSpPr>
            <xdr:cNvPr id="41" name="CuadroTexto 40"/>
            <xdr:cNvSpPr txBox="1"/>
          </xdr:nvSpPr>
          <xdr:spPr>
            <a:xfrm xmlns:a="http://schemas.openxmlformats.org/drawingml/2006/main">
              <a:off x="8810625" y="10429875"/>
              <a:ext cx="881666" cy="904875"/>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noAutofit/>
            </a:bodyPr>
            <a:lstStyle xmlns:a="http://schemas.openxmlformats.org/drawingml/2006/main"/>
            <a:p xmlns:a="http://schemas.openxmlformats.org/drawingml/2006/main">
              <a:pPr/>
              <a:r>
                <a:rPr lang="es-MX" sz="1400" b="1" i="0">
                  <a:latin typeface="Cambria Math" panose="02040503050406030204" pitchFamily="18" charset="0"/>
                </a:rPr>
                <a:t>(𝟏,𝟒𝟎𝟖,𝟗𝟐𝟐)/(𝟏,𝟒𝟎𝟖,𝟗𝟐𝟐)</a:t>
              </a:r>
              <a:endParaRPr lang="es-MX" sz="1400" b="1" i="0">
                <a:latin typeface="+mn-lt"/>
              </a:endParaRPr>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21</xdr:col>
      <xdr:colOff>111125</xdr:colOff>
      <xdr:row>3</xdr:row>
      <xdr:rowOff>15875</xdr:rowOff>
    </xdr:from>
    <xdr:to>
      <xdr:col>23</xdr:col>
      <xdr:colOff>380984</xdr:colOff>
      <xdr:row>4</xdr:row>
      <xdr:rowOff>111125</xdr:rowOff>
    </xdr:to>
    <xdr:sp macro="" textlink="">
      <xdr:nvSpPr>
        <xdr:cNvPr id="2" name="1 CuadroTexto"/>
        <xdr:cNvSpPr txBox="1"/>
      </xdr:nvSpPr>
      <xdr:spPr>
        <a:xfrm>
          <a:off x="18484850" y="587375"/>
          <a:ext cx="1841484"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600"/>
            <a:t>Anexo 5</a:t>
          </a:r>
        </a:p>
      </xdr:txBody>
    </xdr:sp>
    <xdr:clientData/>
  </xdr:twoCellAnchor>
  <xdr:twoCellAnchor>
    <xdr:from>
      <xdr:col>0</xdr:col>
      <xdr:colOff>266700</xdr:colOff>
      <xdr:row>0</xdr:row>
      <xdr:rowOff>180975</xdr:rowOff>
    </xdr:from>
    <xdr:to>
      <xdr:col>2</xdr:col>
      <xdr:colOff>1219200</xdr:colOff>
      <xdr:row>5</xdr:row>
      <xdr:rowOff>123825</xdr:rowOff>
    </xdr:to>
    <xdr:pic>
      <xdr:nvPicPr>
        <xdr:cNvPr id="69937" name="3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180975"/>
          <a:ext cx="2276475" cy="8953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885825</xdr:colOff>
      <xdr:row>1</xdr:row>
      <xdr:rowOff>19050</xdr:rowOff>
    </xdr:from>
    <xdr:to>
      <xdr:col>25</xdr:col>
      <xdr:colOff>3552825</xdr:colOff>
      <xdr:row>6</xdr:row>
      <xdr:rowOff>0</xdr:rowOff>
    </xdr:to>
    <xdr:pic>
      <xdr:nvPicPr>
        <xdr:cNvPr id="69938" name="Imagen 3" descr="LOGO SEGURO POPULAR OK COLOR HORIZONTAL PNG"/>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26422350" y="209550"/>
          <a:ext cx="26670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7</xdr:col>
      <xdr:colOff>95250</xdr:colOff>
      <xdr:row>15</xdr:row>
      <xdr:rowOff>285750</xdr:rowOff>
    </xdr:from>
    <xdr:ext cx="881666" cy="431913"/>
    <mc:AlternateContent xmlns:mc="http://schemas.openxmlformats.org/markup-compatibility/2006" xmlns:a14="http://schemas.microsoft.com/office/drawing/2010/main">
      <mc:Choice Requires="a14">
        <xdr:sp macro="" textlink="">
          <xdr:nvSpPr>
            <xdr:cNvPr id="6" name="CuadroTexto 5"/>
            <xdr:cNvSpPr txBox="1"/>
          </xdr:nvSpPr>
          <xdr:spPr>
            <a:xfrm>
              <a:off x="8842375" y="5191125"/>
              <a:ext cx="881666" cy="431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400" b="1" i="1">
                            <a:latin typeface="Cambria Math" panose="02040503050406030204" pitchFamily="18" charset="0"/>
                          </a:rPr>
                        </m:ctrlPr>
                      </m:fPr>
                      <m:num>
                        <m:r>
                          <a:rPr lang="es-MX" sz="1400" b="1" i="0">
                            <a:latin typeface="Cambria Math" panose="02040503050406030204" pitchFamily="18" charset="0"/>
                          </a:rPr>
                          <m:t>𝟓</m:t>
                        </m:r>
                        <m:r>
                          <a:rPr lang="es-MX" sz="1400" b="1" i="0">
                            <a:latin typeface="Cambria Math" panose="02040503050406030204" pitchFamily="18" charset="0"/>
                          </a:rPr>
                          <m:t>,</m:t>
                        </m:r>
                        <m:r>
                          <a:rPr lang="es-MX" sz="1400" b="1" i="0">
                            <a:latin typeface="Cambria Math" panose="02040503050406030204" pitchFamily="18" charset="0"/>
                          </a:rPr>
                          <m:t>𝟔𝟎𝟐</m:t>
                        </m:r>
                        <m:r>
                          <a:rPr lang="es-MX" sz="1400" b="1" i="0">
                            <a:latin typeface="Cambria Math" panose="02040503050406030204" pitchFamily="18" charset="0"/>
                          </a:rPr>
                          <m:t>,</m:t>
                        </m:r>
                        <m:r>
                          <a:rPr lang="es-MX" sz="1400" b="1" i="0">
                            <a:latin typeface="Cambria Math" panose="02040503050406030204" pitchFamily="18" charset="0"/>
                          </a:rPr>
                          <m:t>𝟏𝟖𝟎</m:t>
                        </m:r>
                      </m:num>
                      <m:den>
                        <m:r>
                          <a:rPr lang="es-MX" sz="1400" b="1" i="0">
                            <a:solidFill>
                              <a:schemeClr val="tx1"/>
                            </a:solidFill>
                            <a:effectLst/>
                            <a:latin typeface="Cambria Math" panose="02040503050406030204" pitchFamily="18" charset="0"/>
                            <a:ea typeface="+mn-ea"/>
                            <a:cs typeface="+mn-cs"/>
                          </a:rPr>
                          <m:t>𝟓</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𝟖𝟗𝟕</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𝟎𝟑𝟐</m:t>
                        </m:r>
                      </m:den>
                    </m:f>
                  </m:oMath>
                </m:oMathPara>
              </a14:m>
              <a:endParaRPr lang="es-MX" sz="1400" b="1" i="0">
                <a:latin typeface="+mn-lt"/>
              </a:endParaRPr>
            </a:p>
          </xdr:txBody>
        </xdr:sp>
      </mc:Choice>
      <mc:Fallback xmlns="">
        <xdr:sp macro="" textlink="">
          <xdr:nvSpPr>
            <xdr:cNvPr id="6" name="CuadroTexto 5"/>
            <xdr:cNvSpPr txBox="1"/>
          </xdr:nvSpPr>
          <xdr:spPr>
            <a:xfrm xmlns:a="http://schemas.openxmlformats.org/drawingml/2006/main">
              <a:off x="8842375" y="5191125"/>
              <a:ext cx="881666" cy="43191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latin typeface="Cambria Math" panose="02040503050406030204" pitchFamily="18" charset="0"/>
                </a:rPr>
                <a:t>(𝟓,𝟔𝟎𝟐,𝟏𝟖𝟎)/(</a:t>
              </a:r>
              <a:r>
                <a:rPr lang="es-MX" sz="1400" b="1" i="0">
                  <a:solidFill>
                    <a:schemeClr val="tx1"/>
                  </a:solidFill>
                  <a:effectLst/>
                  <a:latin typeface="Cambria Math" panose="02040503050406030204" pitchFamily="18" charset="0"/>
                  <a:ea typeface="+mn-ea"/>
                  <a:cs typeface="+mn-cs"/>
                </a:rPr>
                <a:t>𝟓,𝟖𝟗𝟕,𝟎𝟑𝟐)</a:t>
              </a:r>
              <a:endParaRPr lang="es-MX" sz="1400" b="1" i="0">
                <a:latin typeface="+mn-lt"/>
              </a:endParaRPr>
            </a:p>
          </xdr:txBody>
        </xdr:sp>
      </mc:Fallback>
    </mc:AlternateContent>
    <xdr:clientData/>
  </xdr:oneCellAnchor>
  <xdr:oneCellAnchor>
    <xdr:from>
      <xdr:col>7</xdr:col>
      <xdr:colOff>95250</xdr:colOff>
      <xdr:row>18</xdr:row>
      <xdr:rowOff>317500</xdr:rowOff>
    </xdr:from>
    <xdr:ext cx="881666" cy="493661"/>
    <mc:AlternateContent xmlns:mc="http://schemas.openxmlformats.org/markup-compatibility/2006" xmlns:a14="http://schemas.microsoft.com/office/drawing/2010/main">
      <mc:Choice Requires="a14">
        <xdr:sp macro="" textlink="">
          <xdr:nvSpPr>
            <xdr:cNvPr id="7" name="CuadroTexto 6"/>
            <xdr:cNvSpPr txBox="1"/>
          </xdr:nvSpPr>
          <xdr:spPr>
            <a:xfrm>
              <a:off x="8842375" y="8397875"/>
              <a:ext cx="881666" cy="4936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600" b="1" i="1">
                            <a:latin typeface="Cambria Math" panose="02040503050406030204" pitchFamily="18" charset="0"/>
                          </a:rPr>
                        </m:ctrlPr>
                      </m:fPr>
                      <m:num>
                        <m:r>
                          <a:rPr lang="es-MX" sz="1600" b="1" i="0">
                            <a:latin typeface="Cambria Math" panose="02040503050406030204" pitchFamily="18" charset="0"/>
                          </a:rPr>
                          <m:t>𝟏𝟎𝟐</m:t>
                        </m:r>
                        <m:r>
                          <a:rPr lang="es-MX" sz="1600" b="1" i="0">
                            <a:latin typeface="Cambria Math" panose="02040503050406030204" pitchFamily="18" charset="0"/>
                          </a:rPr>
                          <m:t>,</m:t>
                        </m:r>
                        <m:r>
                          <a:rPr lang="es-MX" sz="1600" b="1" i="0">
                            <a:latin typeface="Cambria Math" panose="02040503050406030204" pitchFamily="18" charset="0"/>
                          </a:rPr>
                          <m:t>𝟐𝟓𝟒</m:t>
                        </m:r>
                      </m:num>
                      <m:den>
                        <m:r>
                          <a:rPr lang="es-MX" sz="1600" b="1" i="0">
                            <a:latin typeface="Cambria Math" panose="02040503050406030204" pitchFamily="18" charset="0"/>
                          </a:rPr>
                          <m:t>𝟏𝟎𝟕</m:t>
                        </m:r>
                        <m:r>
                          <a:rPr lang="es-MX" sz="1600" b="1" i="0">
                            <a:latin typeface="Cambria Math" panose="02040503050406030204" pitchFamily="18" charset="0"/>
                          </a:rPr>
                          <m:t>,</m:t>
                        </m:r>
                        <m:r>
                          <a:rPr lang="es-MX" sz="1600" b="1" i="0">
                            <a:latin typeface="Cambria Math" panose="02040503050406030204" pitchFamily="18" charset="0"/>
                          </a:rPr>
                          <m:t>𝟔𝟑𝟔</m:t>
                        </m:r>
                      </m:den>
                    </m:f>
                  </m:oMath>
                </m:oMathPara>
              </a14:m>
              <a:endParaRPr lang="es-MX" sz="1600" b="1" i="0">
                <a:latin typeface="+mn-lt"/>
              </a:endParaRPr>
            </a:p>
          </xdr:txBody>
        </xdr:sp>
      </mc:Choice>
      <mc:Fallback xmlns="">
        <xdr:sp macro="" textlink="">
          <xdr:nvSpPr>
            <xdr:cNvPr id="7" name="CuadroTexto 6"/>
            <xdr:cNvSpPr txBox="1"/>
          </xdr:nvSpPr>
          <xdr:spPr>
            <a:xfrm xmlns:a="http://schemas.openxmlformats.org/drawingml/2006/main">
              <a:off x="8842375" y="8397875"/>
              <a:ext cx="881666" cy="493661"/>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600" b="1" i="0">
                  <a:latin typeface="Cambria Math" panose="02040503050406030204" pitchFamily="18" charset="0"/>
                </a:rPr>
                <a:t>(𝟏𝟎𝟐,𝟐𝟓𝟒)/(𝟏𝟎𝟕,𝟔𝟑𝟔)</a:t>
              </a:r>
              <a:endParaRPr lang="es-MX" sz="1600" b="1" i="0">
                <a:latin typeface="+mn-lt"/>
              </a:endParaRPr>
            </a:p>
          </xdr:txBody>
        </xdr:sp>
      </mc:Fallback>
    </mc:AlternateContent>
    <xdr:clientData/>
  </xdr:oneCellAnchor>
  <xdr:oneCellAnchor>
    <xdr:from>
      <xdr:col>7</xdr:col>
      <xdr:colOff>79375</xdr:colOff>
      <xdr:row>21</xdr:row>
      <xdr:rowOff>158750</xdr:rowOff>
    </xdr:from>
    <xdr:ext cx="881666" cy="431913"/>
    <mc:AlternateContent xmlns:mc="http://schemas.openxmlformats.org/markup-compatibility/2006" xmlns:a14="http://schemas.microsoft.com/office/drawing/2010/main">
      <mc:Choice Requires="a14">
        <xdr:sp macro="" textlink="">
          <xdr:nvSpPr>
            <xdr:cNvPr id="8" name="CuadroTexto 7"/>
            <xdr:cNvSpPr txBox="1"/>
          </xdr:nvSpPr>
          <xdr:spPr>
            <a:xfrm>
              <a:off x="8826500" y="11731625"/>
              <a:ext cx="881666" cy="431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400" b="1" i="1">
                            <a:latin typeface="Cambria Math" panose="02040503050406030204" pitchFamily="18" charset="0"/>
                          </a:rPr>
                        </m:ctrlPr>
                      </m:fPr>
                      <m:num>
                        <m:r>
                          <a:rPr lang="es-MX" sz="1400" b="1" i="0">
                            <a:latin typeface="Cambria Math" panose="02040503050406030204" pitchFamily="18" charset="0"/>
                          </a:rPr>
                          <m:t>𝟏</m:t>
                        </m:r>
                        <m:r>
                          <a:rPr lang="es-MX" sz="1400" b="1" i="0">
                            <a:latin typeface="Cambria Math" panose="02040503050406030204" pitchFamily="18" charset="0"/>
                          </a:rPr>
                          <m:t>,</m:t>
                        </m:r>
                        <m:r>
                          <a:rPr lang="es-MX" sz="1400" b="1" i="0">
                            <a:latin typeface="Cambria Math" panose="02040503050406030204" pitchFamily="18" charset="0"/>
                          </a:rPr>
                          <m:t>𝟒𝟏𝟒</m:t>
                        </m:r>
                        <m:r>
                          <a:rPr lang="es-MX" sz="1400" b="1" i="0">
                            <a:latin typeface="Cambria Math" panose="02040503050406030204" pitchFamily="18" charset="0"/>
                          </a:rPr>
                          <m:t>,</m:t>
                        </m:r>
                        <m:r>
                          <a:rPr lang="es-MX" sz="1400" b="1" i="0">
                            <a:latin typeface="Cambria Math" panose="02040503050406030204" pitchFamily="18" charset="0"/>
                          </a:rPr>
                          <m:t>𝟓𝟎𝟑</m:t>
                        </m:r>
                      </m:num>
                      <m:den>
                        <m:r>
                          <a:rPr lang="es-MX" sz="1400" b="1" i="0">
                            <a:solidFill>
                              <a:schemeClr val="tx1"/>
                            </a:solidFill>
                            <a:effectLst/>
                            <a:latin typeface="Cambria Math" panose="02040503050406030204" pitchFamily="18" charset="0"/>
                            <a:ea typeface="+mn-ea"/>
                            <a:cs typeface="+mn-cs"/>
                          </a:rPr>
                          <m:t>𝟏</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𝟒𝟖𝟖</m:t>
                        </m:r>
                        <m:r>
                          <a:rPr lang="es-MX" sz="1400" b="1" i="0">
                            <a:solidFill>
                              <a:schemeClr val="tx1"/>
                            </a:solidFill>
                            <a:effectLst/>
                            <a:latin typeface="Cambria Math" panose="02040503050406030204" pitchFamily="18" charset="0"/>
                            <a:ea typeface="+mn-ea"/>
                            <a:cs typeface="+mn-cs"/>
                          </a:rPr>
                          <m:t>,</m:t>
                        </m:r>
                        <m:r>
                          <a:rPr lang="es-MX" sz="1400" b="1" i="0">
                            <a:solidFill>
                              <a:schemeClr val="tx1"/>
                            </a:solidFill>
                            <a:effectLst/>
                            <a:latin typeface="Cambria Math" panose="02040503050406030204" pitchFamily="18" charset="0"/>
                            <a:ea typeface="+mn-ea"/>
                            <a:cs typeface="+mn-cs"/>
                          </a:rPr>
                          <m:t>𝟗𝟓𝟎</m:t>
                        </m:r>
                      </m:den>
                    </m:f>
                  </m:oMath>
                </m:oMathPara>
              </a14:m>
              <a:endParaRPr lang="es-MX" sz="1400" b="1" i="0">
                <a:latin typeface="+mn-lt"/>
              </a:endParaRPr>
            </a:p>
          </xdr:txBody>
        </xdr:sp>
      </mc:Choice>
      <mc:Fallback xmlns="">
        <xdr:sp macro="" textlink="">
          <xdr:nvSpPr>
            <xdr:cNvPr id="8" name="CuadroTexto 7"/>
            <xdr:cNvSpPr txBox="1"/>
          </xdr:nvSpPr>
          <xdr:spPr>
            <a:xfrm xmlns:a="http://schemas.openxmlformats.org/drawingml/2006/main">
              <a:off x="8826500" y="11731625"/>
              <a:ext cx="881666" cy="431913"/>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400" b="1" i="0">
                  <a:latin typeface="Cambria Math" panose="02040503050406030204" pitchFamily="18" charset="0"/>
                </a:rPr>
                <a:t>(𝟏,𝟒𝟏𝟒,𝟓𝟎𝟑)/(</a:t>
              </a:r>
              <a:r>
                <a:rPr lang="es-MX" sz="1400" b="1" i="0">
                  <a:solidFill>
                    <a:schemeClr val="tx1"/>
                  </a:solidFill>
                  <a:effectLst/>
                  <a:latin typeface="Cambria Math" panose="02040503050406030204" pitchFamily="18" charset="0"/>
                  <a:ea typeface="+mn-ea"/>
                  <a:cs typeface="+mn-cs"/>
                </a:rPr>
                <a:t>𝟏,𝟒𝟖𝟖,𝟗𝟓𝟎)</a:t>
              </a:r>
              <a:endParaRPr lang="es-MX" sz="1400" b="1" i="0">
                <a:latin typeface="+mn-lt"/>
              </a:endParaRPr>
            </a:p>
          </xdr:txBody>
        </xdr:sp>
      </mc:Fallback>
    </mc:AlternateContent>
    <xdr:clientData/>
  </xdr:oneCellAnchor>
  <xdr:oneCellAnchor>
    <xdr:from>
      <xdr:col>6</xdr:col>
      <xdr:colOff>0</xdr:colOff>
      <xdr:row>17</xdr:row>
      <xdr:rowOff>1238250</xdr:rowOff>
    </xdr:from>
    <xdr:ext cx="508000" cy="317500"/>
    <xdr:sp macro="" textlink="">
      <xdr:nvSpPr>
        <xdr:cNvPr id="10" name="CuadroTexto 9"/>
        <xdr:cNvSpPr txBox="1"/>
      </xdr:nvSpPr>
      <xdr:spPr>
        <a:xfrm>
          <a:off x="8302625" y="7985125"/>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0</xdr:colOff>
      <xdr:row>20</xdr:row>
      <xdr:rowOff>1285875</xdr:rowOff>
    </xdr:from>
    <xdr:ext cx="508000" cy="317500"/>
    <xdr:sp macro="" textlink="">
      <xdr:nvSpPr>
        <xdr:cNvPr id="11" name="CuadroTexto 10"/>
        <xdr:cNvSpPr txBox="1"/>
      </xdr:nvSpPr>
      <xdr:spPr>
        <a:xfrm>
          <a:off x="8302625" y="114617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17</xdr:col>
      <xdr:colOff>111125</xdr:colOff>
      <xdr:row>3</xdr:row>
      <xdr:rowOff>15875</xdr:rowOff>
    </xdr:from>
    <xdr:to>
      <xdr:col>19</xdr:col>
      <xdr:colOff>380984</xdr:colOff>
      <xdr:row>4</xdr:row>
      <xdr:rowOff>111125</xdr:rowOff>
    </xdr:to>
    <xdr:sp macro="" textlink="">
      <xdr:nvSpPr>
        <xdr:cNvPr id="2" name="1 CuadroTexto"/>
        <xdr:cNvSpPr txBox="1"/>
      </xdr:nvSpPr>
      <xdr:spPr>
        <a:xfrm>
          <a:off x="18370550" y="587375"/>
          <a:ext cx="2203434"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600"/>
            <a:t>Anexo 5</a:t>
          </a:r>
        </a:p>
      </xdr:txBody>
    </xdr:sp>
    <xdr:clientData/>
  </xdr:twoCellAnchor>
  <xdr:twoCellAnchor>
    <xdr:from>
      <xdr:col>0</xdr:col>
      <xdr:colOff>266700</xdr:colOff>
      <xdr:row>0</xdr:row>
      <xdr:rowOff>180975</xdr:rowOff>
    </xdr:from>
    <xdr:to>
      <xdr:col>2</xdr:col>
      <xdr:colOff>1219200</xdr:colOff>
      <xdr:row>5</xdr:row>
      <xdr:rowOff>123825</xdr:rowOff>
    </xdr:to>
    <xdr:pic>
      <xdr:nvPicPr>
        <xdr:cNvPr id="70767" name="3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180975"/>
          <a:ext cx="2247900" cy="8953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0</xdr:colOff>
      <xdr:row>1</xdr:row>
      <xdr:rowOff>19050</xdr:rowOff>
    </xdr:from>
    <xdr:to>
      <xdr:col>21</xdr:col>
      <xdr:colOff>2667000</xdr:colOff>
      <xdr:row>6</xdr:row>
      <xdr:rowOff>0</xdr:rowOff>
    </xdr:to>
    <xdr:pic>
      <xdr:nvPicPr>
        <xdr:cNvPr id="70768" name="Imagen 3" descr="LOGO SEGURO POPULAR OK COLOR HORIZONTAL PNG"/>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21869400" y="209550"/>
          <a:ext cx="266700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6</xdr:col>
      <xdr:colOff>79375</xdr:colOff>
      <xdr:row>15</xdr:row>
      <xdr:rowOff>238125</xdr:rowOff>
    </xdr:from>
    <xdr:ext cx="881666" cy="490904"/>
    <mc:AlternateContent xmlns:mc="http://schemas.openxmlformats.org/markup-compatibility/2006" xmlns:a14="http://schemas.microsoft.com/office/drawing/2010/main">
      <mc:Choice Requires="a14">
        <xdr:sp macro="" textlink="">
          <xdr:nvSpPr>
            <xdr:cNvPr id="20" name="CuadroTexto 19"/>
            <xdr:cNvSpPr txBox="1"/>
          </xdr:nvSpPr>
          <xdr:spPr>
            <a:xfrm>
              <a:off x="7731125" y="4826000"/>
              <a:ext cx="881666" cy="4909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solidFill>
                              <a:sysClr val="windowText" lastClr="000000"/>
                            </a:solidFill>
                            <a:latin typeface="Cambria Math" panose="02040503050406030204" pitchFamily="18" charset="0"/>
                          </a:rPr>
                        </m:ctrlPr>
                      </m:fPr>
                      <m:num>
                        <m:eqArr>
                          <m:eqArrPr>
                            <m:ctrlPr>
                              <a:rPr lang="es-MX" sz="1100" b="0" i="1">
                                <a:solidFill>
                                  <a:sysClr val="windowText" lastClr="000000"/>
                                </a:solidFill>
                                <a:latin typeface="Cambria Math" panose="02040503050406030204" pitchFamily="18" charset="0"/>
                              </a:rPr>
                            </m:ctrlPr>
                          </m:eqArrPr>
                          <m:e/>
                          <m:e>
                            <m:r>
                              <a:rPr lang="es-MX" sz="1100" b="0" i="1">
                                <a:solidFill>
                                  <a:sysClr val="windowText" lastClr="000000"/>
                                </a:solidFill>
                                <a:latin typeface="Cambria Math" panose="02040503050406030204" pitchFamily="18" charset="0"/>
                              </a:rPr>
                              <m:t>53,505,187</m:t>
                            </m:r>
                          </m:e>
                        </m:eqArr>
                      </m:num>
                      <m:den>
                        <m:r>
                          <a:rPr lang="es-MX" sz="1100" b="0" i="1">
                            <a:solidFill>
                              <a:sysClr val="windowText" lastClr="000000"/>
                            </a:solidFill>
                            <a:effectLst/>
                            <a:latin typeface="Cambria Math" panose="02040503050406030204" pitchFamily="18" charset="0"/>
                            <a:ea typeface="+mn-ea"/>
                            <a:cs typeface="+mn-cs"/>
                          </a:rPr>
                          <m:t>69,000,000</m:t>
                        </m:r>
                      </m:den>
                    </m:f>
                  </m:oMath>
                </m:oMathPara>
              </a14:m>
              <a:endParaRPr lang="es-MX" sz="1100">
                <a:solidFill>
                  <a:sysClr val="windowText" lastClr="000000"/>
                </a:solidFill>
                <a:latin typeface="+mn-lt"/>
              </a:endParaRPr>
            </a:p>
          </xdr:txBody>
        </xdr:sp>
      </mc:Choice>
      <mc:Fallback xmlns="">
        <xdr:sp macro="" textlink="">
          <xdr:nvSpPr>
            <xdr:cNvPr id="20" name="CuadroTexto 19"/>
            <xdr:cNvSpPr txBox="1"/>
          </xdr:nvSpPr>
          <xdr:spPr>
            <a:xfrm xmlns:a="http://schemas.openxmlformats.org/drawingml/2006/main">
              <a:off x="7731125" y="4826000"/>
              <a:ext cx="881666" cy="490904"/>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100" b="0" i="0">
                  <a:solidFill>
                    <a:sysClr val="windowText" lastClr="000000"/>
                  </a:solidFill>
                  <a:latin typeface="Cambria Math" panose="02040503050406030204" pitchFamily="18" charset="0"/>
                </a:rPr>
                <a:t>█(@53,505,187)/</a:t>
              </a:r>
              <a:r>
                <a:rPr lang="es-MX" sz="1100" b="0" i="0">
                  <a:solidFill>
                    <a:sysClr val="windowText" lastClr="000000"/>
                  </a:solidFill>
                  <a:effectLst/>
                  <a:latin typeface="Cambria Math" panose="02040503050406030204" pitchFamily="18" charset="0"/>
                  <a:ea typeface="+mn-ea"/>
                  <a:cs typeface="+mn-cs"/>
                </a:rPr>
                <a:t>69,000,000</a:t>
              </a:r>
              <a:endParaRPr lang="es-MX" sz="1100">
                <a:solidFill>
                  <a:sysClr val="windowText" lastClr="000000"/>
                </a:solidFill>
                <a:latin typeface="+mn-lt"/>
              </a:endParaRPr>
            </a:p>
          </xdr:txBody>
        </xdr:sp>
      </mc:Fallback>
    </mc:AlternateContent>
    <xdr:clientData/>
  </xdr:oneCellAnchor>
  <xdr:oneCellAnchor>
    <xdr:from>
      <xdr:col>6</xdr:col>
      <xdr:colOff>95250</xdr:colOff>
      <xdr:row>33</xdr:row>
      <xdr:rowOff>460375</xdr:rowOff>
    </xdr:from>
    <xdr:ext cx="881666" cy="479875"/>
    <mc:AlternateContent xmlns:mc="http://schemas.openxmlformats.org/markup-compatibility/2006" xmlns:a14="http://schemas.microsoft.com/office/drawing/2010/main">
      <mc:Choice Requires="a14">
        <xdr:sp macro="" textlink="">
          <xdr:nvSpPr>
            <xdr:cNvPr id="9" name="CuadroTexto 8"/>
            <xdr:cNvSpPr txBox="1"/>
          </xdr:nvSpPr>
          <xdr:spPr>
            <a:xfrm>
              <a:off x="7302500" y="19780250"/>
              <a:ext cx="881666" cy="479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latin typeface="Cambria Math" panose="02040503050406030204" pitchFamily="18" charset="0"/>
                          </a:rPr>
                        </m:ctrlPr>
                      </m:fPr>
                      <m:num>
                        <m:r>
                          <a:rPr lang="es-MX" sz="1100" b="0" i="1">
                            <a:latin typeface="Cambria Math" panose="02040503050406030204" pitchFamily="18" charset="0"/>
                          </a:rPr>
                          <m:t>3,150,000</m:t>
                        </m:r>
                      </m:num>
                      <m:den>
                        <m:eqArr>
                          <m:eqArrPr>
                            <m:ctrlPr>
                              <a:rPr lang="es-MX" sz="1100" b="0" i="1">
                                <a:latin typeface="Cambria Math" panose="02040503050406030204" pitchFamily="18" charset="0"/>
                              </a:rPr>
                            </m:ctrlPr>
                          </m:eqArrPr>
                          <m:e>
                            <m:r>
                              <a:rPr lang="es-MX" sz="1100" b="0" i="1">
                                <a:latin typeface="Cambria Math" panose="02040503050406030204" pitchFamily="18" charset="0"/>
                              </a:rPr>
                              <m:t>4,200,000</m:t>
                            </m:r>
                          </m:e>
                          <m:e>
                            <m:r>
                              <m:rPr>
                                <m:nor/>
                              </m:rPr>
                              <a:rPr lang="es-MX"/>
                              <m:t> </m:t>
                            </m:r>
                          </m:e>
                        </m:eqArr>
                      </m:den>
                    </m:f>
                  </m:oMath>
                </m:oMathPara>
              </a14:m>
              <a:endParaRPr lang="es-MX" sz="1100">
                <a:latin typeface="+mn-lt"/>
              </a:endParaRPr>
            </a:p>
          </xdr:txBody>
        </xdr:sp>
      </mc:Choice>
      <mc:Fallback xmlns="">
        <xdr:sp macro="" textlink="">
          <xdr:nvSpPr>
            <xdr:cNvPr id="9" name="CuadroTexto 8"/>
            <xdr:cNvSpPr txBox="1"/>
          </xdr:nvSpPr>
          <xdr:spPr>
            <a:xfrm>
              <a:off x="7302500" y="19780250"/>
              <a:ext cx="881666" cy="479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MX" sz="1100" b="0" i="0">
                  <a:latin typeface="Cambria Math" panose="02040503050406030204" pitchFamily="18" charset="0"/>
                </a:rPr>
                <a:t>3,150,000/█(4,200,000@"</a:t>
              </a:r>
              <a:r>
                <a:rPr lang="es-MX" i="0"/>
                <a:t> </a:t>
              </a:r>
              <a:r>
                <a:rPr lang="es-MX" i="0">
                  <a:latin typeface="Cambria Math" panose="02040503050406030204" pitchFamily="18" charset="0"/>
                </a:rPr>
                <a:t>" )</a:t>
              </a:r>
              <a:endParaRPr lang="es-MX" sz="1100">
                <a:latin typeface="+mn-lt"/>
              </a:endParaRPr>
            </a:p>
          </xdr:txBody>
        </xdr:sp>
      </mc:Fallback>
    </mc:AlternateContent>
    <xdr:clientData/>
  </xdr:oneCellAnchor>
  <xdr:oneCellAnchor>
    <xdr:from>
      <xdr:col>6</xdr:col>
      <xdr:colOff>79375</xdr:colOff>
      <xdr:row>35</xdr:row>
      <xdr:rowOff>1301750</xdr:rowOff>
    </xdr:from>
    <xdr:ext cx="881666" cy="465256"/>
    <mc:AlternateContent xmlns:mc="http://schemas.openxmlformats.org/markup-compatibility/2006" xmlns:a14="http://schemas.microsoft.com/office/drawing/2010/main">
      <mc:Choice Requires="a14">
        <xdr:sp macro="" textlink="">
          <xdr:nvSpPr>
            <xdr:cNvPr id="10" name="CuadroTexto 9"/>
            <xdr:cNvSpPr txBox="1"/>
          </xdr:nvSpPr>
          <xdr:spPr>
            <a:xfrm>
              <a:off x="7286625" y="22780625"/>
              <a:ext cx="881666" cy="4652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latin typeface="Cambria Math" panose="02040503050406030204" pitchFamily="18" charset="0"/>
                          </a:rPr>
                        </m:ctrlPr>
                      </m:fPr>
                      <m:num>
                        <m:r>
                          <a:rPr lang="es-MX" sz="1100" b="0" i="1">
                            <a:latin typeface="Cambria Math" panose="02040503050406030204" pitchFamily="18" charset="0"/>
                          </a:rPr>
                          <m:t>28</m:t>
                        </m:r>
                      </m:num>
                      <m:den>
                        <m:eqArr>
                          <m:eqArrPr>
                            <m:ctrlPr>
                              <a:rPr lang="es-MX" sz="1100" b="0" i="1">
                                <a:latin typeface="Cambria Math" panose="02040503050406030204" pitchFamily="18" charset="0"/>
                              </a:rPr>
                            </m:ctrlPr>
                          </m:eqArrPr>
                          <m:e>
                            <m:r>
                              <a:rPr lang="es-MX" sz="1100" b="0" i="1">
                                <a:latin typeface="Cambria Math" panose="02040503050406030204" pitchFamily="18" charset="0"/>
                              </a:rPr>
                              <m:t>32</m:t>
                            </m:r>
                          </m:e>
                          <m:e>
                            <m:r>
                              <m:rPr>
                                <m:nor/>
                              </m:rPr>
                              <a:rPr lang="es-MX"/>
                              <m:t> </m:t>
                            </m:r>
                          </m:e>
                        </m:eqArr>
                      </m:den>
                    </m:f>
                  </m:oMath>
                </m:oMathPara>
              </a14:m>
              <a:endParaRPr lang="es-MX" sz="1100">
                <a:latin typeface="+mn-lt"/>
              </a:endParaRPr>
            </a:p>
          </xdr:txBody>
        </xdr:sp>
      </mc:Choice>
      <mc:Fallback xmlns="">
        <xdr:sp macro="" textlink="">
          <xdr:nvSpPr>
            <xdr:cNvPr id="10" name="CuadroTexto 9"/>
            <xdr:cNvSpPr txBox="1"/>
          </xdr:nvSpPr>
          <xdr:spPr>
            <a:xfrm>
              <a:off x="7286625" y="22780625"/>
              <a:ext cx="881666" cy="4652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MX" sz="1100" b="0" i="0">
                  <a:latin typeface="Cambria Math" panose="02040503050406030204" pitchFamily="18" charset="0"/>
                </a:rPr>
                <a:t>28/█(32@"</a:t>
              </a:r>
              <a:r>
                <a:rPr lang="es-MX" i="0"/>
                <a:t> </a:t>
              </a:r>
              <a:r>
                <a:rPr lang="es-MX" i="0">
                  <a:latin typeface="Cambria Math" panose="02040503050406030204" pitchFamily="18" charset="0"/>
                </a:rPr>
                <a:t>" )</a:t>
              </a:r>
              <a:endParaRPr lang="es-MX" sz="1100">
                <a:latin typeface="+mn-lt"/>
              </a:endParaRPr>
            </a:p>
          </xdr:txBody>
        </xdr:sp>
      </mc:Fallback>
    </mc:AlternateContent>
    <xdr:clientData/>
  </xdr:oneCellAnchor>
  <xdr:oneCellAnchor>
    <xdr:from>
      <xdr:col>5</xdr:col>
      <xdr:colOff>1</xdr:colOff>
      <xdr:row>20</xdr:row>
      <xdr:rowOff>1079501</xdr:rowOff>
    </xdr:from>
    <xdr:ext cx="508000" cy="317500"/>
    <xdr:sp macro="" textlink="">
      <xdr:nvSpPr>
        <xdr:cNvPr id="11" name="CuadroTexto 10"/>
        <xdr:cNvSpPr txBox="1"/>
      </xdr:nvSpPr>
      <xdr:spPr>
        <a:xfrm>
          <a:off x="7207251" y="9350376"/>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5</xdr:col>
      <xdr:colOff>0</xdr:colOff>
      <xdr:row>32</xdr:row>
      <xdr:rowOff>650875</xdr:rowOff>
    </xdr:from>
    <xdr:ext cx="508000" cy="317500"/>
    <xdr:sp macro="" textlink="">
      <xdr:nvSpPr>
        <xdr:cNvPr id="12" name="CuadroTexto 11"/>
        <xdr:cNvSpPr txBox="1"/>
      </xdr:nvSpPr>
      <xdr:spPr>
        <a:xfrm>
          <a:off x="7207250" y="19208750"/>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5</xdr:col>
      <xdr:colOff>0</xdr:colOff>
      <xdr:row>35</xdr:row>
      <xdr:rowOff>1301750</xdr:rowOff>
    </xdr:from>
    <xdr:ext cx="508000" cy="317500"/>
    <xdr:sp macro="" textlink="">
      <xdr:nvSpPr>
        <xdr:cNvPr id="14" name="CuadroTexto 13"/>
        <xdr:cNvSpPr txBox="1"/>
      </xdr:nvSpPr>
      <xdr:spPr>
        <a:xfrm>
          <a:off x="7207250" y="22780625"/>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95250</xdr:colOff>
      <xdr:row>18</xdr:row>
      <xdr:rowOff>254000</xdr:rowOff>
    </xdr:from>
    <xdr:ext cx="881666" cy="339388"/>
    <mc:AlternateContent xmlns:mc="http://schemas.openxmlformats.org/markup-compatibility/2006" xmlns:a14="http://schemas.microsoft.com/office/drawing/2010/main">
      <mc:Choice Requires="a14">
        <xdr:sp macro="" textlink="">
          <xdr:nvSpPr>
            <xdr:cNvPr id="15" name="CuadroTexto 14"/>
            <xdr:cNvSpPr txBox="1"/>
          </xdr:nvSpPr>
          <xdr:spPr>
            <a:xfrm>
              <a:off x="7747000" y="7223125"/>
              <a:ext cx="881666" cy="339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solidFill>
                              <a:sysClr val="windowText" lastClr="000000"/>
                            </a:solidFill>
                            <a:latin typeface="Cambria Math" panose="02040503050406030204" pitchFamily="18" charset="0"/>
                          </a:rPr>
                        </m:ctrlPr>
                      </m:fPr>
                      <m:num>
                        <m:r>
                          <a:rPr lang="es-MX" sz="1100" b="0" i="1">
                            <a:solidFill>
                              <a:sysClr val="windowText" lastClr="000000"/>
                            </a:solidFill>
                            <a:latin typeface="Cambria Math" panose="02040503050406030204" pitchFamily="18" charset="0"/>
                          </a:rPr>
                          <m:t>12,074,059</m:t>
                        </m:r>
                      </m:num>
                      <m:den>
                        <m:r>
                          <a:rPr lang="es-MX" sz="1100" b="0" i="1">
                            <a:solidFill>
                              <a:sysClr val="windowText" lastClr="000000"/>
                            </a:solidFill>
                            <a:latin typeface="Cambria Math" panose="02040503050406030204" pitchFamily="18" charset="0"/>
                          </a:rPr>
                          <m:t>17,248,652</m:t>
                        </m:r>
                      </m:den>
                    </m:f>
                  </m:oMath>
                </m:oMathPara>
              </a14:m>
              <a:endParaRPr lang="es-MX" sz="1100">
                <a:solidFill>
                  <a:sysClr val="windowText" lastClr="000000"/>
                </a:solidFill>
                <a:latin typeface="+mn-lt"/>
              </a:endParaRPr>
            </a:p>
          </xdr:txBody>
        </xdr:sp>
      </mc:Choice>
      <mc:Fallback xmlns="">
        <xdr:sp macro="" textlink="">
          <xdr:nvSpPr>
            <xdr:cNvPr id="15" name="CuadroTexto 14"/>
            <xdr:cNvSpPr txBox="1"/>
          </xdr:nvSpPr>
          <xdr:spPr>
            <a:xfrm xmlns:a="http://schemas.openxmlformats.org/drawingml/2006/main">
              <a:off x="7747000" y="7223125"/>
              <a:ext cx="881666" cy="339388"/>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100" b="0" i="0">
                  <a:solidFill>
                    <a:sysClr val="windowText" lastClr="000000"/>
                  </a:solidFill>
                  <a:latin typeface="Cambria Math" panose="02040503050406030204" pitchFamily="18" charset="0"/>
                </a:rPr>
                <a:t>12,074,059/17,248,652</a:t>
              </a:r>
              <a:endParaRPr lang="es-MX" sz="1100">
                <a:solidFill>
                  <a:sysClr val="windowText" lastClr="000000"/>
                </a:solidFill>
                <a:latin typeface="+mn-lt"/>
              </a:endParaRPr>
            </a:p>
          </xdr:txBody>
        </xdr:sp>
      </mc:Fallback>
    </mc:AlternateContent>
    <xdr:clientData/>
  </xdr:oneCellAnchor>
  <xdr:oneCellAnchor>
    <xdr:from>
      <xdr:col>6</xdr:col>
      <xdr:colOff>79375</xdr:colOff>
      <xdr:row>21</xdr:row>
      <xdr:rowOff>47625</xdr:rowOff>
    </xdr:from>
    <xdr:ext cx="881666" cy="339388"/>
    <mc:AlternateContent xmlns:mc="http://schemas.openxmlformats.org/markup-compatibility/2006" xmlns:a14="http://schemas.microsoft.com/office/drawing/2010/main">
      <mc:Choice Requires="a14">
        <xdr:sp macro="" textlink="">
          <xdr:nvSpPr>
            <xdr:cNvPr id="16" name="CuadroTexto 15"/>
            <xdr:cNvSpPr txBox="1"/>
          </xdr:nvSpPr>
          <xdr:spPr>
            <a:xfrm>
              <a:off x="7731125" y="9937750"/>
              <a:ext cx="881666" cy="339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latin typeface="Cambria Math" panose="02040503050406030204" pitchFamily="18" charset="0"/>
                          </a:rPr>
                        </m:ctrlPr>
                      </m:fPr>
                      <m:num>
                        <m:r>
                          <a:rPr lang="es-MX" sz="1100" b="0" i="1">
                            <a:latin typeface="Cambria Math" panose="02040503050406030204" pitchFamily="18" charset="0"/>
                          </a:rPr>
                          <m:t>18,054</m:t>
                        </m:r>
                      </m:num>
                      <m:den>
                        <m:r>
                          <a:rPr lang="es-MX" sz="1100" b="0" i="1">
                            <a:latin typeface="Cambria Math" panose="02040503050406030204" pitchFamily="18" charset="0"/>
                          </a:rPr>
                          <m:t>25</m:t>
                        </m:r>
                        <m:r>
                          <a:rPr lang="es-MX" sz="1100" b="0" i="1">
                            <a:solidFill>
                              <a:schemeClr val="tx1"/>
                            </a:solidFill>
                            <a:effectLst/>
                            <a:latin typeface="Cambria Math" panose="02040503050406030204" pitchFamily="18" charset="0"/>
                            <a:ea typeface="+mn-ea"/>
                            <a:cs typeface="+mn-cs"/>
                          </a:rPr>
                          <m:t>,792</m:t>
                        </m:r>
                      </m:den>
                    </m:f>
                  </m:oMath>
                </m:oMathPara>
              </a14:m>
              <a:endParaRPr lang="es-MX" sz="1100">
                <a:latin typeface="+mn-lt"/>
              </a:endParaRPr>
            </a:p>
          </xdr:txBody>
        </xdr:sp>
      </mc:Choice>
      <mc:Fallback xmlns="">
        <xdr:sp macro="" textlink="">
          <xdr:nvSpPr>
            <xdr:cNvPr id="16" name="CuadroTexto 15"/>
            <xdr:cNvSpPr txBox="1"/>
          </xdr:nvSpPr>
          <xdr:spPr>
            <a:xfrm xmlns:a="http://schemas.openxmlformats.org/drawingml/2006/main">
              <a:off x="7731125" y="9937750"/>
              <a:ext cx="881666" cy="339388"/>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100" b="0" i="0">
                  <a:latin typeface="Cambria Math" panose="02040503050406030204" pitchFamily="18" charset="0"/>
                </a:rPr>
                <a:t>18,054/25</a:t>
              </a:r>
              <a:r>
                <a:rPr lang="es-MX" sz="1100" b="0" i="0">
                  <a:solidFill>
                    <a:schemeClr val="tx1"/>
                  </a:solidFill>
                  <a:effectLst/>
                  <a:latin typeface="Cambria Math" panose="02040503050406030204" pitchFamily="18" charset="0"/>
                  <a:ea typeface="+mn-ea"/>
                  <a:cs typeface="+mn-cs"/>
                </a:rPr>
                <a:t>,792</a:t>
              </a:r>
              <a:endParaRPr lang="es-MX" sz="1100">
                <a:latin typeface="+mn-lt"/>
              </a:endParaRPr>
            </a:p>
          </xdr:txBody>
        </xdr:sp>
      </mc:Fallback>
    </mc:AlternateContent>
    <xdr:clientData/>
  </xdr:oneCellAnchor>
  <xdr:oneCellAnchor>
    <xdr:from>
      <xdr:col>5</xdr:col>
      <xdr:colOff>1</xdr:colOff>
      <xdr:row>20</xdr:row>
      <xdr:rowOff>1079501</xdr:rowOff>
    </xdr:from>
    <xdr:ext cx="508000" cy="317500"/>
    <xdr:sp macro="" textlink="">
      <xdr:nvSpPr>
        <xdr:cNvPr id="17" name="CuadroTexto 16"/>
        <xdr:cNvSpPr txBox="1"/>
      </xdr:nvSpPr>
      <xdr:spPr>
        <a:xfrm>
          <a:off x="7200901" y="9756776"/>
          <a:ext cx="508000"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a:latin typeface="+mn-lt"/>
            </a:rPr>
            <a:t> </a:t>
          </a:r>
          <a:r>
            <a:rPr lang="es-MX" sz="1400">
              <a:latin typeface="+mn-lt"/>
            </a:rPr>
            <a:t>X 100</a:t>
          </a:r>
        </a:p>
      </xdr:txBody>
    </xdr:sp>
    <xdr:clientData/>
  </xdr:oneCellAnchor>
  <xdr:oneCellAnchor>
    <xdr:from>
      <xdr:col>6</xdr:col>
      <xdr:colOff>158750</xdr:colOff>
      <xdr:row>24</xdr:row>
      <xdr:rowOff>412750</xdr:rowOff>
    </xdr:from>
    <xdr:ext cx="881666" cy="339388"/>
    <mc:AlternateContent xmlns:mc="http://schemas.openxmlformats.org/markup-compatibility/2006" xmlns:a14="http://schemas.microsoft.com/office/drawing/2010/main">
      <mc:Choice Requires="a14">
        <xdr:sp macro="" textlink="">
          <xdr:nvSpPr>
            <xdr:cNvPr id="18" name="CuadroTexto 17"/>
            <xdr:cNvSpPr txBox="1"/>
          </xdr:nvSpPr>
          <xdr:spPr>
            <a:xfrm>
              <a:off x="7810500" y="12652375"/>
              <a:ext cx="881666" cy="3393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MX" sz="1100" i="1">
                            <a:latin typeface="Cambria Math" panose="02040503050406030204" pitchFamily="18" charset="0"/>
                          </a:rPr>
                        </m:ctrlPr>
                      </m:fPr>
                      <m:num>
                        <m:r>
                          <a:rPr lang="es-MX" sz="1100" b="0" i="1">
                            <a:latin typeface="Cambria Math" panose="02040503050406030204" pitchFamily="18" charset="0"/>
                          </a:rPr>
                          <m:t>5,600</m:t>
                        </m:r>
                      </m:num>
                      <m:den>
                        <m:r>
                          <a:rPr lang="es-MX" sz="1100" b="0" i="1">
                            <a:latin typeface="Cambria Math" panose="02040503050406030204" pitchFamily="18" charset="0"/>
                          </a:rPr>
                          <m:t>7,000</m:t>
                        </m:r>
                      </m:den>
                    </m:f>
                  </m:oMath>
                </m:oMathPara>
              </a14:m>
              <a:endParaRPr lang="es-MX" sz="1100">
                <a:latin typeface="+mn-lt"/>
              </a:endParaRPr>
            </a:p>
          </xdr:txBody>
        </xdr:sp>
      </mc:Choice>
      <mc:Fallback xmlns="">
        <xdr:sp macro="" textlink="">
          <xdr:nvSpPr>
            <xdr:cNvPr id="18" name="CuadroTexto 17"/>
            <xdr:cNvSpPr txBox="1"/>
          </xdr:nvSpPr>
          <xdr:spPr>
            <a:xfrm xmlns:a="http://schemas.openxmlformats.org/drawingml/2006/main">
              <a:off x="7810500" y="12652375"/>
              <a:ext cx="881666" cy="339388"/>
            </a:xfrm>
            <a:prstGeom xmlns:a="http://schemas.openxmlformats.org/drawingml/2006/main" prst="rect">
              <a:avLst/>
            </a:prstGeom>
            <a:noFill xmlns:a="http://schemas.openxmlformats.org/drawingml/2006/mai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xdr:style>
          <xdr:txBody>
            <a:bodyPr xmlns:a="http://schemas.openxmlformats.org/drawingml/2006/main" vertOverflow="clip" horzOverflow="clip" wrap="square" lIns="0" tIns="0" rIns="0" bIns="0" rtlCol="0" anchor="t">
              <a:spAutoFit/>
            </a:bodyPr>
            <a:lstStyle xmlns:a="http://schemas.openxmlformats.org/drawingml/2006/main"/>
            <a:p xmlns:a="http://schemas.openxmlformats.org/drawingml/2006/main">
              <a:pPr/>
              <a:r>
                <a:rPr lang="es-MX" sz="1100" b="0" i="0">
                  <a:latin typeface="Cambria Math" panose="02040503050406030204" pitchFamily="18" charset="0"/>
                </a:rPr>
                <a:t>5,600/7,000</a:t>
              </a:r>
              <a:endParaRPr lang="es-MX" sz="1100">
                <a:latin typeface="+mn-lt"/>
              </a:endParaRPr>
            </a:p>
          </xdr:txBody>
        </xdr:sp>
      </mc:Fallback>
    </mc:AlternateContent>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68"/>
  <sheetViews>
    <sheetView topLeftCell="H1" zoomScale="60" zoomScaleNormal="60" workbookViewId="0">
      <selection activeCell="F7" sqref="F7:V7"/>
    </sheetView>
  </sheetViews>
  <sheetFormatPr baseColWidth="10" defaultRowHeight="15" x14ac:dyDescent="0.25"/>
  <cols>
    <col min="1" max="1" width="5.85546875" customWidth="1"/>
    <col min="2" max="2" width="15.7109375" customWidth="1"/>
    <col min="3" max="4" width="16.140625" customWidth="1"/>
    <col min="5" max="5" width="27.5703125" customWidth="1"/>
    <col min="6" max="6" width="42.7109375" customWidth="1"/>
    <col min="7" max="7" width="6.7109375" customWidth="1"/>
    <col min="8" max="8" width="16" customWidth="1"/>
    <col min="9" max="9" width="15.42578125" customWidth="1"/>
    <col min="10" max="10" width="15.28515625" customWidth="1"/>
    <col min="11" max="11" width="16.7109375" customWidth="1"/>
    <col min="12" max="13" width="14.140625" customWidth="1"/>
    <col min="14" max="14" width="15.7109375" customWidth="1"/>
    <col min="15" max="15" width="16" customWidth="1"/>
    <col min="16" max="17" width="14.140625" customWidth="1"/>
    <col min="18" max="19" width="15.42578125" customWidth="1"/>
    <col min="20" max="20" width="15.140625" customWidth="1"/>
    <col min="21" max="21" width="15.42578125" customWidth="1"/>
    <col min="22" max="22" width="69.85546875" style="20" customWidth="1"/>
  </cols>
  <sheetData>
    <row r="2" spans="1:22" ht="15" customHeight="1" x14ac:dyDescent="0.3">
      <c r="A2" s="276" t="s">
        <v>18</v>
      </c>
      <c r="B2" s="276"/>
      <c r="C2" s="276"/>
      <c r="D2" s="276"/>
      <c r="E2" s="276"/>
      <c r="F2" s="276"/>
      <c r="G2" s="276"/>
      <c r="H2" s="276"/>
      <c r="I2" s="276"/>
      <c r="J2" s="276"/>
      <c r="K2" s="276"/>
      <c r="L2" s="276"/>
      <c r="M2" s="276"/>
      <c r="N2" s="276"/>
      <c r="O2" s="276"/>
      <c r="P2" s="276"/>
      <c r="Q2" s="276"/>
      <c r="R2" s="276"/>
      <c r="S2" s="276"/>
      <c r="T2" s="276"/>
      <c r="U2" s="276"/>
      <c r="V2" s="276"/>
    </row>
    <row r="3" spans="1:22" ht="15" customHeight="1" x14ac:dyDescent="0.3">
      <c r="A3" s="8"/>
      <c r="B3" s="8"/>
      <c r="C3" s="8"/>
      <c r="D3" s="8"/>
      <c r="E3" s="8"/>
      <c r="F3" s="8"/>
      <c r="G3" s="8"/>
      <c r="H3" s="8"/>
      <c r="I3" s="8"/>
      <c r="J3" s="8"/>
      <c r="K3" s="8"/>
      <c r="L3" s="8"/>
      <c r="M3" s="8"/>
      <c r="N3" s="8"/>
      <c r="O3" s="8"/>
      <c r="P3" s="8"/>
      <c r="Q3" s="8"/>
      <c r="R3" s="8"/>
      <c r="S3" s="8"/>
      <c r="T3" s="8"/>
      <c r="U3" s="8"/>
      <c r="V3" s="19"/>
    </row>
    <row r="4" spans="1:22" ht="15" customHeight="1" x14ac:dyDescent="0.3">
      <c r="A4" s="277" t="s">
        <v>14</v>
      </c>
      <c r="B4" s="277"/>
      <c r="C4" s="277"/>
      <c r="D4" s="277"/>
      <c r="E4" s="277"/>
      <c r="F4" s="277"/>
      <c r="G4" s="277"/>
      <c r="H4" s="277"/>
      <c r="I4" s="277"/>
      <c r="J4" s="277"/>
      <c r="K4" s="277"/>
      <c r="L4" s="277"/>
      <c r="M4" s="277"/>
      <c r="N4" s="277"/>
      <c r="O4" s="277"/>
      <c r="P4" s="277"/>
      <c r="Q4" s="277"/>
      <c r="R4" s="277"/>
      <c r="S4" s="277"/>
      <c r="T4" s="277"/>
      <c r="U4" s="277"/>
      <c r="V4" s="277"/>
    </row>
    <row r="5" spans="1:22" ht="15" customHeight="1" x14ac:dyDescent="0.25"/>
    <row r="6" spans="1:22" ht="15" customHeight="1" x14ac:dyDescent="0.3">
      <c r="A6" s="9"/>
      <c r="B6" s="9"/>
      <c r="C6" s="9"/>
      <c r="D6" s="9"/>
      <c r="E6" s="9"/>
      <c r="F6" s="9"/>
      <c r="G6" s="9"/>
      <c r="H6" s="9"/>
      <c r="I6" s="9"/>
      <c r="J6" s="9"/>
      <c r="K6" s="9"/>
      <c r="L6" s="9"/>
      <c r="M6" s="9"/>
      <c r="N6" s="9"/>
      <c r="O6" s="9"/>
      <c r="P6" s="9"/>
      <c r="Q6" s="9"/>
      <c r="R6" s="9"/>
      <c r="S6" s="9"/>
      <c r="T6" s="9"/>
      <c r="U6" s="9"/>
      <c r="V6" s="21"/>
    </row>
    <row r="7" spans="1:22" ht="22.5" customHeight="1" x14ac:dyDescent="0.25">
      <c r="A7" s="256" t="s">
        <v>15</v>
      </c>
      <c r="B7" s="256"/>
      <c r="C7" s="256"/>
      <c r="D7" s="256"/>
      <c r="E7" s="256"/>
      <c r="F7" s="278" t="s">
        <v>21</v>
      </c>
      <c r="G7" s="278"/>
      <c r="H7" s="278"/>
      <c r="I7" s="278"/>
      <c r="J7" s="278"/>
      <c r="K7" s="278"/>
      <c r="L7" s="278"/>
      <c r="M7" s="278"/>
      <c r="N7" s="278"/>
      <c r="O7" s="278"/>
      <c r="P7" s="278"/>
      <c r="Q7" s="278"/>
      <c r="R7" s="278"/>
      <c r="S7" s="278"/>
      <c r="T7" s="278"/>
      <c r="U7" s="278"/>
      <c r="V7" s="278"/>
    </row>
    <row r="8" spans="1:22" ht="25.5" customHeight="1" x14ac:dyDescent="0.25">
      <c r="A8" s="256" t="s">
        <v>23</v>
      </c>
      <c r="B8" s="256"/>
      <c r="C8" s="256"/>
      <c r="D8" s="256"/>
      <c r="E8" s="256"/>
      <c r="F8" s="278" t="s">
        <v>146</v>
      </c>
      <c r="G8" s="278"/>
      <c r="H8" s="278"/>
      <c r="I8" s="278"/>
      <c r="J8" s="278"/>
      <c r="K8" s="278"/>
      <c r="L8" s="278"/>
      <c r="M8" s="278"/>
      <c r="N8" s="278"/>
      <c r="O8" s="278"/>
      <c r="P8" s="278"/>
      <c r="Q8" s="278"/>
      <c r="R8" s="278"/>
      <c r="S8" s="278"/>
      <c r="T8" s="278"/>
      <c r="U8" s="278"/>
      <c r="V8" s="278"/>
    </row>
    <row r="9" spans="1:22" ht="30" customHeight="1" x14ac:dyDescent="0.25">
      <c r="A9" s="256" t="s">
        <v>24</v>
      </c>
      <c r="B9" s="256"/>
      <c r="C9" s="256"/>
      <c r="D9" s="256"/>
      <c r="E9" s="256"/>
      <c r="F9" s="257" t="s">
        <v>22</v>
      </c>
      <c r="G9" s="257"/>
      <c r="H9" s="257"/>
      <c r="I9" s="257"/>
      <c r="J9" s="257"/>
      <c r="K9" s="257"/>
      <c r="L9" s="257"/>
      <c r="M9" s="257"/>
      <c r="N9" s="257"/>
      <c r="O9" s="257"/>
      <c r="P9" s="257"/>
      <c r="Q9" s="257"/>
      <c r="R9" s="257"/>
      <c r="S9" s="257"/>
      <c r="T9" s="257"/>
      <c r="U9" s="257"/>
      <c r="V9" s="257"/>
    </row>
    <row r="10" spans="1:22" ht="21.75" customHeight="1" x14ac:dyDescent="0.3">
      <c r="A10" s="11"/>
      <c r="B10" s="11"/>
      <c r="C10" s="11"/>
      <c r="D10" s="11"/>
      <c r="E10" s="11"/>
      <c r="F10" s="10"/>
      <c r="G10" s="10"/>
      <c r="H10" s="10"/>
      <c r="I10" s="10"/>
      <c r="J10" s="10"/>
      <c r="K10" s="10"/>
      <c r="L10" s="10"/>
      <c r="M10" s="10"/>
      <c r="N10" s="10"/>
      <c r="O10" s="10"/>
      <c r="P10" s="10"/>
      <c r="Q10" s="10"/>
      <c r="R10" s="258" t="s">
        <v>16</v>
      </c>
      <c r="S10" s="258"/>
      <c r="T10" s="259" t="s">
        <v>211</v>
      </c>
      <c r="U10" s="259"/>
      <c r="V10" s="259"/>
    </row>
    <row r="11" spans="1:22" ht="15.75" thickBot="1" x14ac:dyDescent="0.3">
      <c r="A11" s="11"/>
      <c r="B11" s="11"/>
      <c r="C11" s="11"/>
      <c r="D11" s="11"/>
      <c r="E11" s="11"/>
      <c r="F11" s="11"/>
      <c r="G11" s="11"/>
      <c r="H11" s="11"/>
      <c r="I11" s="11"/>
      <c r="K11" s="11"/>
      <c r="L11" s="11"/>
      <c r="M11" s="11"/>
      <c r="N11" s="11"/>
      <c r="O11" s="11"/>
      <c r="P11" s="11"/>
      <c r="Q11" s="11"/>
    </row>
    <row r="12" spans="1:22" ht="15.75" thickBot="1" x14ac:dyDescent="0.3">
      <c r="L12" s="260" t="s">
        <v>1</v>
      </c>
      <c r="M12" s="261"/>
      <c r="N12" s="272" t="s">
        <v>2</v>
      </c>
      <c r="O12" s="273"/>
      <c r="P12" s="272" t="s">
        <v>3</v>
      </c>
      <c r="Q12" s="273"/>
      <c r="R12" s="272" t="s">
        <v>4</v>
      </c>
      <c r="S12" s="273"/>
      <c r="T12" s="272" t="s">
        <v>5</v>
      </c>
      <c r="U12" s="273"/>
      <c r="V12" s="281" t="s">
        <v>12</v>
      </c>
    </row>
    <row r="13" spans="1:22" s="1" customFormat="1" ht="49.5" customHeight="1" x14ac:dyDescent="0.25">
      <c r="A13" s="239" t="s">
        <v>0</v>
      </c>
      <c r="B13" s="239" t="s">
        <v>25</v>
      </c>
      <c r="C13" s="239" t="s">
        <v>26</v>
      </c>
      <c r="D13" s="239" t="s">
        <v>31</v>
      </c>
      <c r="E13" s="270" t="s">
        <v>13</v>
      </c>
      <c r="F13" s="262" t="s">
        <v>19</v>
      </c>
      <c r="G13" s="263"/>
      <c r="H13" s="268" t="s">
        <v>28</v>
      </c>
      <c r="I13" s="268" t="s">
        <v>17</v>
      </c>
      <c r="J13" s="268" t="s">
        <v>27</v>
      </c>
      <c r="K13" s="270" t="s">
        <v>148</v>
      </c>
      <c r="L13" s="266" t="s">
        <v>6</v>
      </c>
      <c r="M13" s="266" t="s">
        <v>7</v>
      </c>
      <c r="N13" s="266" t="s">
        <v>6</v>
      </c>
      <c r="O13" s="266" t="s">
        <v>7</v>
      </c>
      <c r="P13" s="266" t="s">
        <v>6</v>
      </c>
      <c r="Q13" s="266" t="s">
        <v>7</v>
      </c>
      <c r="R13" s="266" t="s">
        <v>6</v>
      </c>
      <c r="S13" s="266" t="s">
        <v>7</v>
      </c>
      <c r="T13" s="266" t="s">
        <v>6</v>
      </c>
      <c r="U13" s="279" t="s">
        <v>7</v>
      </c>
      <c r="V13" s="282"/>
    </row>
    <row r="14" spans="1:22" s="1" customFormat="1" ht="39.950000000000003" customHeight="1" thickBot="1" x14ac:dyDescent="0.3">
      <c r="A14" s="240"/>
      <c r="B14" s="240"/>
      <c r="C14" s="240"/>
      <c r="D14" s="240"/>
      <c r="E14" s="271"/>
      <c r="F14" s="264"/>
      <c r="G14" s="265"/>
      <c r="H14" s="275"/>
      <c r="I14" s="269"/>
      <c r="J14" s="275"/>
      <c r="K14" s="271"/>
      <c r="L14" s="274"/>
      <c r="M14" s="274"/>
      <c r="N14" s="274"/>
      <c r="O14" s="267"/>
      <c r="P14" s="267"/>
      <c r="Q14" s="267"/>
      <c r="R14" s="267"/>
      <c r="S14" s="267"/>
      <c r="T14" s="267"/>
      <c r="U14" s="280"/>
      <c r="V14" s="283"/>
    </row>
    <row r="15" spans="1:22" s="17" customFormat="1" ht="84.95" customHeight="1" thickTop="1" thickBot="1" x14ac:dyDescent="0.3">
      <c r="A15" s="134">
        <v>1</v>
      </c>
      <c r="B15" s="96">
        <v>1.2</v>
      </c>
      <c r="C15" s="90" t="s">
        <v>158</v>
      </c>
      <c r="D15" s="255" t="s">
        <v>121</v>
      </c>
      <c r="E15" s="187" t="s">
        <v>189</v>
      </c>
      <c r="F15" s="97" t="s">
        <v>191</v>
      </c>
      <c r="G15" s="190" t="s">
        <v>120</v>
      </c>
      <c r="H15" s="192"/>
      <c r="I15" s="195" t="s">
        <v>33</v>
      </c>
      <c r="J15" s="137" t="s">
        <v>35</v>
      </c>
      <c r="K15" s="167">
        <v>1</v>
      </c>
      <c r="L15" s="98">
        <v>420</v>
      </c>
      <c r="M15" s="98">
        <v>430</v>
      </c>
      <c r="N15" s="98">
        <v>497</v>
      </c>
      <c r="O15" s="98">
        <v>470</v>
      </c>
      <c r="P15" s="98">
        <v>602</v>
      </c>
      <c r="Q15" s="98">
        <v>550</v>
      </c>
      <c r="R15" s="98">
        <v>700</v>
      </c>
      <c r="S15" s="98">
        <v>680</v>
      </c>
      <c r="T15" s="98">
        <v>700</v>
      </c>
      <c r="U15" s="98">
        <v>680</v>
      </c>
      <c r="V15" s="161" t="s">
        <v>200</v>
      </c>
    </row>
    <row r="16" spans="1:22" s="17" customFormat="1" ht="84.95" customHeight="1" thickTop="1" x14ac:dyDescent="0.25">
      <c r="A16" s="135"/>
      <c r="B16" s="96">
        <v>6.1</v>
      </c>
      <c r="C16" s="90" t="s">
        <v>30</v>
      </c>
      <c r="D16" s="138"/>
      <c r="E16" s="188"/>
      <c r="F16" s="99" t="s">
        <v>192</v>
      </c>
      <c r="G16" s="191"/>
      <c r="H16" s="193"/>
      <c r="I16" s="196"/>
      <c r="J16" s="138"/>
      <c r="K16" s="168"/>
      <c r="L16" s="100">
        <v>700</v>
      </c>
      <c r="M16" s="100">
        <v>700</v>
      </c>
      <c r="N16" s="100">
        <v>700</v>
      </c>
      <c r="O16" s="100">
        <v>700</v>
      </c>
      <c r="P16" s="100">
        <v>700</v>
      </c>
      <c r="Q16" s="100">
        <v>700</v>
      </c>
      <c r="R16" s="100">
        <v>700</v>
      </c>
      <c r="S16" s="100">
        <v>700</v>
      </c>
      <c r="T16" s="100">
        <v>700</v>
      </c>
      <c r="U16" s="100">
        <v>700</v>
      </c>
      <c r="V16" s="162"/>
    </row>
    <row r="17" spans="1:22" s="17" customFormat="1" ht="54.75" customHeight="1" thickBot="1" x14ac:dyDescent="0.3">
      <c r="A17" s="136"/>
      <c r="B17" s="101"/>
      <c r="C17" s="102"/>
      <c r="D17" s="139"/>
      <c r="E17" s="189"/>
      <c r="F17" s="103" t="s">
        <v>190</v>
      </c>
      <c r="G17" s="104"/>
      <c r="H17" s="194"/>
      <c r="I17" s="197"/>
      <c r="J17" s="139"/>
      <c r="K17" s="169"/>
      <c r="L17" s="60">
        <f>L15/L16</f>
        <v>0.6</v>
      </c>
      <c r="M17" s="60">
        <f>M15/M16</f>
        <v>0.61428571428571432</v>
      </c>
      <c r="N17" s="60">
        <f t="shared" ref="N17:T17" si="0">N15/N16</f>
        <v>0.71</v>
      </c>
      <c r="O17" s="60">
        <f t="shared" si="0"/>
        <v>0.67142857142857137</v>
      </c>
      <c r="P17" s="60">
        <f t="shared" si="0"/>
        <v>0.86</v>
      </c>
      <c r="Q17" s="60">
        <f t="shared" si="0"/>
        <v>0.7857142857142857</v>
      </c>
      <c r="R17" s="60">
        <f t="shared" si="0"/>
        <v>1</v>
      </c>
      <c r="S17" s="60">
        <f t="shared" si="0"/>
        <v>0.97142857142857142</v>
      </c>
      <c r="T17" s="60">
        <f t="shared" si="0"/>
        <v>1</v>
      </c>
      <c r="U17" s="87">
        <f>U15/U16</f>
        <v>0.97142857142857142</v>
      </c>
      <c r="V17" s="163"/>
    </row>
    <row r="18" spans="1:22" s="17" customFormat="1" ht="72" customHeight="1" thickTop="1" thickBot="1" x14ac:dyDescent="0.3">
      <c r="A18" s="134">
        <v>2</v>
      </c>
      <c r="B18" s="37">
        <v>1.3</v>
      </c>
      <c r="C18" s="37" t="s">
        <v>154</v>
      </c>
      <c r="D18" s="141" t="s">
        <v>32</v>
      </c>
      <c r="E18" s="198" t="s">
        <v>149</v>
      </c>
      <c r="F18" s="42" t="s">
        <v>155</v>
      </c>
      <c r="G18" s="159"/>
      <c r="H18" s="146"/>
      <c r="I18" s="140" t="s">
        <v>33</v>
      </c>
      <c r="J18" s="137">
        <v>1</v>
      </c>
      <c r="K18" s="137">
        <v>1</v>
      </c>
      <c r="L18" s="105">
        <v>54923952</v>
      </c>
      <c r="M18" s="105">
        <v>54912653</v>
      </c>
      <c r="N18" s="39">
        <v>54505187</v>
      </c>
      <c r="O18" s="38">
        <v>53280748</v>
      </c>
      <c r="P18" s="39">
        <v>53505187</v>
      </c>
      <c r="Q18" s="38">
        <v>53193586</v>
      </c>
      <c r="R18" s="39">
        <v>53505187</v>
      </c>
      <c r="S18" s="39">
        <v>53505187</v>
      </c>
      <c r="T18" s="39">
        <v>53505187</v>
      </c>
      <c r="U18" s="39">
        <v>53505187</v>
      </c>
      <c r="V18" s="164" t="s">
        <v>194</v>
      </c>
    </row>
    <row r="19" spans="1:22" s="17" customFormat="1" ht="72" customHeight="1" thickTop="1" x14ac:dyDescent="0.25">
      <c r="A19" s="135"/>
      <c r="B19" s="37">
        <v>6.1</v>
      </c>
      <c r="C19" s="37" t="s">
        <v>30</v>
      </c>
      <c r="D19" s="141"/>
      <c r="E19" s="199"/>
      <c r="F19" s="43" t="s">
        <v>156</v>
      </c>
      <c r="G19" s="160"/>
      <c r="H19" s="147"/>
      <c r="I19" s="141"/>
      <c r="J19" s="138"/>
      <c r="K19" s="138"/>
      <c r="L19" s="106">
        <v>54923952</v>
      </c>
      <c r="M19" s="106">
        <v>54923952</v>
      </c>
      <c r="N19" s="39">
        <v>54505187</v>
      </c>
      <c r="O19" s="39">
        <v>54505187</v>
      </c>
      <c r="P19" s="39">
        <v>53505187</v>
      </c>
      <c r="Q19" s="39">
        <v>53505187</v>
      </c>
      <c r="R19" s="39">
        <v>53505187</v>
      </c>
      <c r="S19" s="39">
        <v>53505187</v>
      </c>
      <c r="T19" s="39">
        <v>53505187</v>
      </c>
      <c r="U19" s="39">
        <v>53505187</v>
      </c>
      <c r="V19" s="165"/>
    </row>
    <row r="20" spans="1:22" s="17" customFormat="1" ht="50.1" customHeight="1" thickBot="1" x14ac:dyDescent="0.3">
      <c r="A20" s="136"/>
      <c r="B20" s="107"/>
      <c r="C20" s="108"/>
      <c r="D20" s="142"/>
      <c r="E20" s="200"/>
      <c r="F20" s="40" t="s">
        <v>157</v>
      </c>
      <c r="G20" s="41"/>
      <c r="H20" s="148"/>
      <c r="I20" s="142"/>
      <c r="J20" s="139"/>
      <c r="K20" s="139"/>
      <c r="L20" s="87">
        <f t="shared" ref="L20:U20" si="1">L18/L19</f>
        <v>1</v>
      </c>
      <c r="M20" s="87">
        <f t="shared" si="1"/>
        <v>0.99979427918806718</v>
      </c>
      <c r="N20" s="87">
        <f t="shared" si="1"/>
        <v>1</v>
      </c>
      <c r="O20" s="87">
        <f t="shared" si="1"/>
        <v>0.97753536741374725</v>
      </c>
      <c r="P20" s="87">
        <f t="shared" si="1"/>
        <v>1</v>
      </c>
      <c r="Q20" s="87">
        <f t="shared" si="1"/>
        <v>0.9941762468749058</v>
      </c>
      <c r="R20" s="87">
        <f t="shared" si="1"/>
        <v>1</v>
      </c>
      <c r="S20" s="87">
        <f t="shared" si="1"/>
        <v>1</v>
      </c>
      <c r="T20" s="87">
        <f t="shared" si="1"/>
        <v>1</v>
      </c>
      <c r="U20" s="87">
        <f t="shared" si="1"/>
        <v>1</v>
      </c>
      <c r="V20" s="166"/>
    </row>
    <row r="21" spans="1:22" s="17" customFormat="1" ht="84.95" customHeight="1" thickTop="1" thickBot="1" x14ac:dyDescent="0.3">
      <c r="A21" s="134">
        <v>3</v>
      </c>
      <c r="B21" s="54">
        <v>1.3</v>
      </c>
      <c r="C21" s="54" t="s">
        <v>154</v>
      </c>
      <c r="D21" s="153" t="s">
        <v>42</v>
      </c>
      <c r="E21" s="198" t="s">
        <v>147</v>
      </c>
      <c r="F21" s="42" t="s">
        <v>122</v>
      </c>
      <c r="G21" s="159"/>
      <c r="H21" s="146"/>
      <c r="I21" s="140" t="s">
        <v>33</v>
      </c>
      <c r="J21" s="137">
        <v>1</v>
      </c>
      <c r="K21" s="137">
        <v>1</v>
      </c>
      <c r="L21" s="93">
        <v>366610</v>
      </c>
      <c r="M21" s="93">
        <v>336610</v>
      </c>
      <c r="N21" s="106">
        <v>704456</v>
      </c>
      <c r="O21" s="106">
        <v>718417</v>
      </c>
      <c r="P21" s="106">
        <v>1056689</v>
      </c>
      <c r="Q21" s="109">
        <v>1094637</v>
      </c>
      <c r="R21" s="106">
        <v>1408922</v>
      </c>
      <c r="S21" s="93">
        <v>1401557</v>
      </c>
      <c r="T21" s="106">
        <v>1408922</v>
      </c>
      <c r="U21" s="93">
        <v>1401557</v>
      </c>
      <c r="V21" s="164" t="s">
        <v>203</v>
      </c>
    </row>
    <row r="22" spans="1:22" s="17" customFormat="1" ht="65.099999999999994" customHeight="1" thickTop="1" x14ac:dyDescent="0.25">
      <c r="A22" s="135"/>
      <c r="B22" s="37">
        <v>6.1</v>
      </c>
      <c r="C22" s="37" t="s">
        <v>30</v>
      </c>
      <c r="D22" s="154"/>
      <c r="E22" s="199"/>
      <c r="F22" s="43" t="s">
        <v>123</v>
      </c>
      <c r="G22" s="160"/>
      <c r="H22" s="147"/>
      <c r="I22" s="141"/>
      <c r="J22" s="138"/>
      <c r="K22" s="138"/>
      <c r="L22" s="105">
        <v>366610</v>
      </c>
      <c r="M22" s="105">
        <v>366610</v>
      </c>
      <c r="N22" s="106">
        <v>704456</v>
      </c>
      <c r="O22" s="106">
        <v>704456</v>
      </c>
      <c r="P22" s="106">
        <v>1056689</v>
      </c>
      <c r="Q22" s="106">
        <v>1056689</v>
      </c>
      <c r="R22" s="106">
        <v>1408922</v>
      </c>
      <c r="S22" s="106">
        <v>1408922</v>
      </c>
      <c r="T22" s="106">
        <v>1408922</v>
      </c>
      <c r="U22" s="106">
        <v>1408922</v>
      </c>
      <c r="V22" s="165"/>
    </row>
    <row r="23" spans="1:22" s="17" customFormat="1" ht="69.95" customHeight="1" thickBot="1" x14ac:dyDescent="0.3">
      <c r="A23" s="136"/>
      <c r="B23" s="107"/>
      <c r="C23" s="108"/>
      <c r="D23" s="155"/>
      <c r="E23" s="200"/>
      <c r="F23" s="40" t="s">
        <v>52</v>
      </c>
      <c r="G23" s="41"/>
      <c r="H23" s="148"/>
      <c r="I23" s="142"/>
      <c r="J23" s="139"/>
      <c r="K23" s="139"/>
      <c r="L23" s="87">
        <f>L21/L22</f>
        <v>1</v>
      </c>
      <c r="M23" s="87">
        <f>M21/M22</f>
        <v>0.91816917159924716</v>
      </c>
      <c r="N23" s="87">
        <f t="shared" ref="N23:U23" si="2">N21/N22</f>
        <v>1</v>
      </c>
      <c r="O23" s="87">
        <f t="shared" si="2"/>
        <v>1.0198181291663355</v>
      </c>
      <c r="P23" s="87">
        <f t="shared" si="2"/>
        <v>1</v>
      </c>
      <c r="Q23" s="87">
        <f t="shared" si="2"/>
        <v>1.0359121747269064</v>
      </c>
      <c r="R23" s="87">
        <f t="shared" si="2"/>
        <v>1</v>
      </c>
      <c r="S23" s="87">
        <f t="shared" si="2"/>
        <v>0.9947725991928581</v>
      </c>
      <c r="T23" s="87">
        <f t="shared" si="2"/>
        <v>1</v>
      </c>
      <c r="U23" s="87">
        <f t="shared" si="2"/>
        <v>0.9947725991928581</v>
      </c>
      <c r="V23" s="166"/>
    </row>
    <row r="24" spans="1:22" s="17" customFormat="1" ht="84.95" customHeight="1" thickTop="1" thickBot="1" x14ac:dyDescent="0.3">
      <c r="A24" s="134">
        <v>4</v>
      </c>
      <c r="B24" s="37">
        <v>2.1</v>
      </c>
      <c r="C24" s="37" t="s">
        <v>38</v>
      </c>
      <c r="D24" s="153" t="s">
        <v>176</v>
      </c>
      <c r="E24" s="156" t="s">
        <v>150</v>
      </c>
      <c r="F24" s="42" t="s">
        <v>153</v>
      </c>
      <c r="G24" s="159" t="s">
        <v>120</v>
      </c>
      <c r="H24" s="170"/>
      <c r="I24" s="140" t="s">
        <v>33</v>
      </c>
      <c r="J24" s="137" t="s">
        <v>35</v>
      </c>
      <c r="K24" s="137">
        <v>0.9</v>
      </c>
      <c r="L24" s="94">
        <v>81</v>
      </c>
      <c r="M24" s="94">
        <v>148</v>
      </c>
      <c r="N24" s="94">
        <v>81</v>
      </c>
      <c r="O24" s="94">
        <v>82</v>
      </c>
      <c r="P24" s="94">
        <v>63</v>
      </c>
      <c r="Q24" s="105">
        <v>65</v>
      </c>
      <c r="R24" s="94">
        <v>54</v>
      </c>
      <c r="S24" s="94">
        <v>74</v>
      </c>
      <c r="T24" s="94">
        <v>279</v>
      </c>
      <c r="U24" s="94">
        <f>S24+Q24+O24+M24</f>
        <v>369</v>
      </c>
      <c r="V24" s="164" t="s">
        <v>193</v>
      </c>
    </row>
    <row r="25" spans="1:22" s="17" customFormat="1" ht="65.099999999999994" customHeight="1" thickTop="1" x14ac:dyDescent="0.25">
      <c r="A25" s="135"/>
      <c r="B25" s="37">
        <v>2.2000000000000002</v>
      </c>
      <c r="C25" s="37" t="s">
        <v>39</v>
      </c>
      <c r="D25" s="154"/>
      <c r="E25" s="157"/>
      <c r="F25" s="43" t="s">
        <v>151</v>
      </c>
      <c r="G25" s="160"/>
      <c r="H25" s="171"/>
      <c r="I25" s="141"/>
      <c r="J25" s="138"/>
      <c r="K25" s="138"/>
      <c r="L25" s="44">
        <v>90</v>
      </c>
      <c r="M25" s="44">
        <v>166</v>
      </c>
      <c r="N25" s="44">
        <v>90</v>
      </c>
      <c r="O25" s="44">
        <v>97</v>
      </c>
      <c r="P25" s="44">
        <v>70</v>
      </c>
      <c r="Q25" s="110">
        <v>73</v>
      </c>
      <c r="R25" s="44">
        <v>60</v>
      </c>
      <c r="S25" s="44">
        <v>97</v>
      </c>
      <c r="T25" s="94">
        <v>310</v>
      </c>
      <c r="U25" s="94">
        <f>S25+Q25+O25+M25</f>
        <v>433</v>
      </c>
      <c r="V25" s="165"/>
    </row>
    <row r="26" spans="1:22" s="17" customFormat="1" ht="105" customHeight="1" thickBot="1" x14ac:dyDescent="0.3">
      <c r="A26" s="136"/>
      <c r="B26" s="107"/>
      <c r="C26" s="108"/>
      <c r="D26" s="155"/>
      <c r="E26" s="158"/>
      <c r="F26" s="40" t="s">
        <v>152</v>
      </c>
      <c r="G26" s="41"/>
      <c r="H26" s="172"/>
      <c r="I26" s="142"/>
      <c r="J26" s="139"/>
      <c r="K26" s="139"/>
      <c r="L26" s="87">
        <f>L24/L25</f>
        <v>0.9</v>
      </c>
      <c r="M26" s="87">
        <f>M24/M25</f>
        <v>0.89156626506024095</v>
      </c>
      <c r="N26" s="87">
        <f>N24/N25</f>
        <v>0.9</v>
      </c>
      <c r="O26" s="87">
        <f>O24/O25</f>
        <v>0.84536082474226804</v>
      </c>
      <c r="P26" s="87">
        <f t="shared" ref="P26:U26" si="3">P24/P25</f>
        <v>0.9</v>
      </c>
      <c r="Q26" s="87">
        <f t="shared" si="3"/>
        <v>0.8904109589041096</v>
      </c>
      <c r="R26" s="87">
        <f t="shared" si="3"/>
        <v>0.9</v>
      </c>
      <c r="S26" s="87">
        <f t="shared" si="3"/>
        <v>0.76288659793814428</v>
      </c>
      <c r="T26" s="87">
        <f t="shared" si="3"/>
        <v>0.9</v>
      </c>
      <c r="U26" s="87">
        <f t="shared" si="3"/>
        <v>0.85219399538106233</v>
      </c>
      <c r="V26" s="166"/>
    </row>
    <row r="27" spans="1:22" s="17" customFormat="1" ht="84.95" customHeight="1" thickTop="1" thickBot="1" x14ac:dyDescent="0.3">
      <c r="A27" s="134">
        <v>5</v>
      </c>
      <c r="B27" s="45">
        <v>2.1</v>
      </c>
      <c r="C27" s="45" t="s">
        <v>38</v>
      </c>
      <c r="D27" s="140" t="s">
        <v>145</v>
      </c>
      <c r="E27" s="143" t="s">
        <v>124</v>
      </c>
      <c r="F27" s="42" t="s">
        <v>132</v>
      </c>
      <c r="G27" s="149"/>
      <c r="H27" s="146"/>
      <c r="I27" s="140" t="s">
        <v>33</v>
      </c>
      <c r="J27" s="137" t="s">
        <v>35</v>
      </c>
      <c r="K27" s="137">
        <v>0.95</v>
      </c>
      <c r="L27" s="173"/>
      <c r="M27" s="174"/>
      <c r="N27" s="38">
        <v>950000</v>
      </c>
      <c r="O27" s="38">
        <v>1214032</v>
      </c>
      <c r="P27" s="173"/>
      <c r="Q27" s="174"/>
      <c r="R27" s="38">
        <v>1900000</v>
      </c>
      <c r="S27" s="38">
        <v>977222</v>
      </c>
      <c r="T27" s="38">
        <v>2850000</v>
      </c>
      <c r="U27" s="38">
        <f>O27+S27</f>
        <v>2191254</v>
      </c>
      <c r="V27" s="164" t="s">
        <v>197</v>
      </c>
    </row>
    <row r="28" spans="1:22" s="17" customFormat="1" ht="84.95" customHeight="1" thickTop="1" thickBot="1" x14ac:dyDescent="0.3">
      <c r="A28" s="135"/>
      <c r="B28" s="37">
        <v>6.1</v>
      </c>
      <c r="C28" s="37" t="s">
        <v>30</v>
      </c>
      <c r="D28" s="141"/>
      <c r="E28" s="144"/>
      <c r="F28" s="42" t="s">
        <v>133</v>
      </c>
      <c r="G28" s="150"/>
      <c r="H28" s="147"/>
      <c r="I28" s="141"/>
      <c r="J28" s="138"/>
      <c r="K28" s="138"/>
      <c r="L28" s="175"/>
      <c r="M28" s="176"/>
      <c r="N28" s="94">
        <v>1000000</v>
      </c>
      <c r="O28" s="94">
        <v>1214032</v>
      </c>
      <c r="P28" s="175"/>
      <c r="Q28" s="176"/>
      <c r="R28" s="94">
        <v>2000000</v>
      </c>
      <c r="S28" s="39">
        <v>1142413</v>
      </c>
      <c r="T28" s="94">
        <v>3000000</v>
      </c>
      <c r="U28" s="94">
        <f>S28+O28</f>
        <v>2356445</v>
      </c>
      <c r="V28" s="185"/>
    </row>
    <row r="29" spans="1:22" s="17" customFormat="1" ht="81" customHeight="1" thickTop="1" thickBot="1" x14ac:dyDescent="0.3">
      <c r="A29" s="136"/>
      <c r="B29" s="123"/>
      <c r="C29" s="124"/>
      <c r="D29" s="142"/>
      <c r="E29" s="145"/>
      <c r="F29" s="41" t="s">
        <v>125</v>
      </c>
      <c r="G29" s="88"/>
      <c r="H29" s="148"/>
      <c r="I29" s="142"/>
      <c r="J29" s="139"/>
      <c r="K29" s="139"/>
      <c r="L29" s="177"/>
      <c r="M29" s="178"/>
      <c r="N29" s="87">
        <f>N27/N28</f>
        <v>0.95</v>
      </c>
      <c r="O29" s="87">
        <f t="shared" ref="O29:U29" si="4">O27/O28</f>
        <v>1</v>
      </c>
      <c r="P29" s="177"/>
      <c r="Q29" s="178"/>
      <c r="R29" s="87">
        <f t="shared" si="4"/>
        <v>0.95</v>
      </c>
      <c r="S29" s="87">
        <f t="shared" si="4"/>
        <v>0.85540168047807574</v>
      </c>
      <c r="T29" s="87">
        <f t="shared" si="4"/>
        <v>0.95</v>
      </c>
      <c r="U29" s="87">
        <f t="shared" si="4"/>
        <v>0.92989821532011141</v>
      </c>
      <c r="V29" s="186"/>
    </row>
    <row r="30" spans="1:22" s="17" customFormat="1" ht="65.099999999999994" customHeight="1" thickTop="1" thickBot="1" x14ac:dyDescent="0.3">
      <c r="A30" s="201">
        <v>6</v>
      </c>
      <c r="B30" s="47">
        <v>2.2000000000000002</v>
      </c>
      <c r="C30" s="45" t="s">
        <v>36</v>
      </c>
      <c r="D30" s="153" t="s">
        <v>34</v>
      </c>
      <c r="E30" s="198" t="s">
        <v>186</v>
      </c>
      <c r="F30" s="42" t="s">
        <v>183</v>
      </c>
      <c r="G30" s="159" t="s">
        <v>120</v>
      </c>
      <c r="H30" s="170"/>
      <c r="I30" s="149" t="s">
        <v>33</v>
      </c>
      <c r="J30" s="152" t="s">
        <v>35</v>
      </c>
      <c r="K30" s="137">
        <v>1</v>
      </c>
      <c r="L30" s="39">
        <v>6</v>
      </c>
      <c r="M30" s="111">
        <v>6</v>
      </c>
      <c r="N30" s="39">
        <v>12</v>
      </c>
      <c r="O30" s="39">
        <v>12</v>
      </c>
      <c r="P30" s="39">
        <v>18</v>
      </c>
      <c r="Q30" s="39">
        <v>16</v>
      </c>
      <c r="R30" s="39">
        <v>24</v>
      </c>
      <c r="S30" s="39">
        <v>33</v>
      </c>
      <c r="T30" s="39">
        <v>24</v>
      </c>
      <c r="U30" s="39">
        <v>33</v>
      </c>
      <c r="V30" s="164" t="s">
        <v>201</v>
      </c>
    </row>
    <row r="31" spans="1:22" s="17" customFormat="1" ht="65.099999999999994" customHeight="1" thickTop="1" x14ac:dyDescent="0.25">
      <c r="A31" s="202"/>
      <c r="B31" s="48">
        <v>5.0999999999999996</v>
      </c>
      <c r="C31" s="37" t="s">
        <v>37</v>
      </c>
      <c r="D31" s="154"/>
      <c r="E31" s="199"/>
      <c r="F31" s="43" t="s">
        <v>184</v>
      </c>
      <c r="G31" s="160"/>
      <c r="H31" s="171"/>
      <c r="I31" s="150"/>
      <c r="J31" s="150"/>
      <c r="K31" s="138"/>
      <c r="L31" s="44">
        <v>24</v>
      </c>
      <c r="M31" s="111">
        <v>24</v>
      </c>
      <c r="N31" s="44">
        <v>24</v>
      </c>
      <c r="O31" s="44">
        <v>24</v>
      </c>
      <c r="P31" s="44">
        <v>24</v>
      </c>
      <c r="Q31" s="44">
        <v>24</v>
      </c>
      <c r="R31" s="44">
        <v>24</v>
      </c>
      <c r="S31" s="44">
        <v>24</v>
      </c>
      <c r="T31" s="44">
        <v>24</v>
      </c>
      <c r="U31" s="44">
        <v>24</v>
      </c>
      <c r="V31" s="165"/>
    </row>
    <row r="32" spans="1:22" s="17" customFormat="1" ht="93" customHeight="1" thickBot="1" x14ac:dyDescent="0.3">
      <c r="A32" s="203"/>
      <c r="B32" s="49"/>
      <c r="C32" s="50"/>
      <c r="D32" s="155"/>
      <c r="E32" s="200"/>
      <c r="F32" s="40" t="s">
        <v>185</v>
      </c>
      <c r="G32" s="41"/>
      <c r="H32" s="172"/>
      <c r="I32" s="151"/>
      <c r="J32" s="151"/>
      <c r="K32" s="139"/>
      <c r="L32" s="87">
        <f t="shared" ref="L32:S32" si="5">L30/L31</f>
        <v>0.25</v>
      </c>
      <c r="M32" s="87">
        <f t="shared" si="5"/>
        <v>0.25</v>
      </c>
      <c r="N32" s="87">
        <f t="shared" si="5"/>
        <v>0.5</v>
      </c>
      <c r="O32" s="87">
        <f>O30/O31</f>
        <v>0.5</v>
      </c>
      <c r="P32" s="87">
        <f t="shared" si="5"/>
        <v>0.75</v>
      </c>
      <c r="Q32" s="87">
        <f t="shared" si="5"/>
        <v>0.66666666666666663</v>
      </c>
      <c r="R32" s="87">
        <f t="shared" si="5"/>
        <v>1</v>
      </c>
      <c r="S32" s="87">
        <f t="shared" si="5"/>
        <v>1.375</v>
      </c>
      <c r="T32" s="87">
        <f>T30/T31</f>
        <v>1</v>
      </c>
      <c r="U32" s="87">
        <f>U30/U31</f>
        <v>1.375</v>
      </c>
      <c r="V32" s="166"/>
    </row>
    <row r="33" spans="1:22" s="17" customFormat="1" ht="65.099999999999994" customHeight="1" thickTop="1" thickBot="1" x14ac:dyDescent="0.3">
      <c r="A33" s="134">
        <v>10</v>
      </c>
      <c r="B33" s="47">
        <v>3.1</v>
      </c>
      <c r="C33" s="45" t="s">
        <v>177</v>
      </c>
      <c r="D33" s="140" t="s">
        <v>170</v>
      </c>
      <c r="E33" s="143" t="s">
        <v>139</v>
      </c>
      <c r="F33" s="42" t="s">
        <v>140</v>
      </c>
      <c r="G33" s="146"/>
      <c r="H33" s="146"/>
      <c r="I33" s="140" t="s">
        <v>33</v>
      </c>
      <c r="J33" s="137" t="s">
        <v>35</v>
      </c>
      <c r="K33" s="137">
        <v>0.93</v>
      </c>
      <c r="L33" s="179"/>
      <c r="M33" s="180"/>
      <c r="N33" s="93">
        <v>81034</v>
      </c>
      <c r="O33" s="93">
        <v>96162</v>
      </c>
      <c r="P33" s="179"/>
      <c r="Q33" s="180"/>
      <c r="R33" s="93">
        <v>102555</v>
      </c>
      <c r="S33" s="112">
        <v>106925</v>
      </c>
      <c r="T33" s="93">
        <v>102555</v>
      </c>
      <c r="U33" s="112">
        <v>106925</v>
      </c>
      <c r="V33" s="164" t="s">
        <v>210</v>
      </c>
    </row>
    <row r="34" spans="1:22" s="17" customFormat="1" ht="65.099999999999994" customHeight="1" thickTop="1" x14ac:dyDescent="0.25">
      <c r="A34" s="135"/>
      <c r="B34" s="37">
        <v>5.2</v>
      </c>
      <c r="C34" s="37" t="s">
        <v>141</v>
      </c>
      <c r="D34" s="141"/>
      <c r="E34" s="144"/>
      <c r="F34" s="43" t="s">
        <v>142</v>
      </c>
      <c r="G34" s="147"/>
      <c r="H34" s="147"/>
      <c r="I34" s="141"/>
      <c r="J34" s="138"/>
      <c r="K34" s="138"/>
      <c r="L34" s="181"/>
      <c r="M34" s="182"/>
      <c r="N34" s="106">
        <v>87243</v>
      </c>
      <c r="O34" s="106">
        <v>97752</v>
      </c>
      <c r="P34" s="181"/>
      <c r="Q34" s="182"/>
      <c r="R34" s="106">
        <v>110236</v>
      </c>
      <c r="S34" s="112">
        <v>108602</v>
      </c>
      <c r="T34" s="106">
        <v>110236</v>
      </c>
      <c r="U34" s="112">
        <v>108602</v>
      </c>
      <c r="V34" s="185"/>
    </row>
    <row r="35" spans="1:22" s="17" customFormat="1" ht="65.099999999999994" customHeight="1" thickBot="1" x14ac:dyDescent="0.3">
      <c r="A35" s="136"/>
      <c r="B35" s="49"/>
      <c r="C35" s="50"/>
      <c r="D35" s="142"/>
      <c r="E35" s="145"/>
      <c r="F35" s="51" t="s">
        <v>143</v>
      </c>
      <c r="G35" s="95"/>
      <c r="H35" s="148"/>
      <c r="I35" s="142"/>
      <c r="J35" s="139"/>
      <c r="K35" s="139"/>
      <c r="L35" s="183"/>
      <c r="M35" s="184"/>
      <c r="N35" s="87">
        <f>N33/N34</f>
        <v>0.92883096638125695</v>
      </c>
      <c r="O35" s="87">
        <f>O33/O34</f>
        <v>0.98373434814632954</v>
      </c>
      <c r="P35" s="183"/>
      <c r="Q35" s="184"/>
      <c r="R35" s="87">
        <f>R33/R34</f>
        <v>0.93032221778729274</v>
      </c>
      <c r="S35" s="87">
        <f>S33/S34</f>
        <v>0.98455829542734019</v>
      </c>
      <c r="T35" s="87">
        <f>T33/T34</f>
        <v>0.93032221778729274</v>
      </c>
      <c r="U35" s="87">
        <f>U33/U34</f>
        <v>0.98455829542734019</v>
      </c>
      <c r="V35" s="186"/>
    </row>
    <row r="36" spans="1:22" s="17" customFormat="1" ht="68.45" customHeight="1" thickTop="1" thickBot="1" x14ac:dyDescent="0.3">
      <c r="A36" s="134">
        <v>11</v>
      </c>
      <c r="B36" s="47">
        <v>3.1</v>
      </c>
      <c r="C36" s="45" t="s">
        <v>177</v>
      </c>
      <c r="D36" s="140" t="s">
        <v>42</v>
      </c>
      <c r="E36" s="143" t="s">
        <v>166</v>
      </c>
      <c r="F36" s="42" t="s">
        <v>167</v>
      </c>
      <c r="G36" s="146"/>
      <c r="H36" s="146"/>
      <c r="I36" s="140" t="s">
        <v>33</v>
      </c>
      <c r="J36" s="137" t="s">
        <v>35</v>
      </c>
      <c r="K36" s="137">
        <v>1</v>
      </c>
      <c r="L36" s="173"/>
      <c r="M36" s="174"/>
      <c r="N36" s="93">
        <v>9000</v>
      </c>
      <c r="O36" s="93">
        <v>12916</v>
      </c>
      <c r="P36" s="173"/>
      <c r="Q36" s="174"/>
      <c r="R36" s="38">
        <v>36000</v>
      </c>
      <c r="S36" s="38">
        <v>40576</v>
      </c>
      <c r="T36" s="38">
        <v>36000</v>
      </c>
      <c r="U36" s="38">
        <v>40576</v>
      </c>
      <c r="V36" s="164" t="s">
        <v>204</v>
      </c>
    </row>
    <row r="37" spans="1:22" s="17" customFormat="1" ht="68.45" customHeight="1" thickTop="1" x14ac:dyDescent="0.25">
      <c r="A37" s="135"/>
      <c r="B37" s="37">
        <v>5.2</v>
      </c>
      <c r="C37" s="37" t="s">
        <v>141</v>
      </c>
      <c r="D37" s="141"/>
      <c r="E37" s="144"/>
      <c r="F37" s="43" t="s">
        <v>168</v>
      </c>
      <c r="G37" s="147"/>
      <c r="H37" s="147"/>
      <c r="I37" s="141"/>
      <c r="J37" s="138"/>
      <c r="K37" s="138"/>
      <c r="L37" s="175"/>
      <c r="M37" s="176"/>
      <c r="N37" s="94">
        <v>36000</v>
      </c>
      <c r="O37" s="94">
        <v>36000</v>
      </c>
      <c r="P37" s="175"/>
      <c r="Q37" s="176"/>
      <c r="R37" s="94">
        <v>36000</v>
      </c>
      <c r="S37" s="94">
        <v>36000</v>
      </c>
      <c r="T37" s="94">
        <v>36000</v>
      </c>
      <c r="U37" s="94">
        <v>36000</v>
      </c>
      <c r="V37" s="185"/>
    </row>
    <row r="38" spans="1:22" s="17" customFormat="1" ht="58.5" customHeight="1" thickBot="1" x14ac:dyDescent="0.3">
      <c r="A38" s="136"/>
      <c r="B38" s="49"/>
      <c r="C38" s="50"/>
      <c r="D38" s="142"/>
      <c r="E38" s="145"/>
      <c r="F38" s="51" t="s">
        <v>144</v>
      </c>
      <c r="G38" s="95"/>
      <c r="H38" s="148"/>
      <c r="I38" s="142"/>
      <c r="J38" s="139"/>
      <c r="K38" s="139"/>
      <c r="L38" s="177"/>
      <c r="M38" s="178"/>
      <c r="N38" s="87">
        <f>N36/N37</f>
        <v>0.25</v>
      </c>
      <c r="O38" s="87">
        <f>O36/O37</f>
        <v>0.35877777777777775</v>
      </c>
      <c r="P38" s="177"/>
      <c r="Q38" s="178"/>
      <c r="R38" s="87">
        <f>R36/R37</f>
        <v>1</v>
      </c>
      <c r="S38" s="87">
        <f>S36/S37</f>
        <v>1.1271111111111112</v>
      </c>
      <c r="T38" s="87">
        <f>T36/T37</f>
        <v>1</v>
      </c>
      <c r="U38" s="87">
        <f>U36/U37</f>
        <v>1.1271111111111112</v>
      </c>
      <c r="V38" s="186"/>
    </row>
    <row r="39" spans="1:22" s="17" customFormat="1" ht="92.1" customHeight="1" thickTop="1" thickBot="1" x14ac:dyDescent="3.1">
      <c r="A39" s="135">
        <v>12</v>
      </c>
      <c r="B39" s="47">
        <v>3.2</v>
      </c>
      <c r="C39" s="45" t="s">
        <v>48</v>
      </c>
      <c r="D39" s="153" t="s">
        <v>43</v>
      </c>
      <c r="E39" s="198" t="s">
        <v>44</v>
      </c>
      <c r="F39" s="42" t="s">
        <v>46</v>
      </c>
      <c r="G39" s="159"/>
      <c r="H39" s="146"/>
      <c r="I39" s="140" t="s">
        <v>33</v>
      </c>
      <c r="J39" s="137">
        <v>1</v>
      </c>
      <c r="K39" s="137">
        <v>1</v>
      </c>
      <c r="L39" s="179"/>
      <c r="M39" s="180"/>
      <c r="N39" s="114">
        <v>24600222086</v>
      </c>
      <c r="O39" s="115">
        <v>28769394924</v>
      </c>
      <c r="P39" s="179"/>
      <c r="Q39" s="180"/>
      <c r="R39" s="120">
        <v>49200444173</v>
      </c>
      <c r="S39" s="120">
        <v>51807853077</v>
      </c>
      <c r="T39" s="120">
        <v>49200444173</v>
      </c>
      <c r="U39" s="120">
        <v>51807853077</v>
      </c>
      <c r="V39" s="164" t="s">
        <v>206</v>
      </c>
    </row>
    <row r="40" spans="1:22" s="17" customFormat="1" ht="92.1" customHeight="1" thickTop="1" x14ac:dyDescent="3.05">
      <c r="A40" s="135"/>
      <c r="B40" s="37">
        <v>5.2</v>
      </c>
      <c r="C40" s="37" t="s">
        <v>45</v>
      </c>
      <c r="D40" s="154"/>
      <c r="E40" s="199"/>
      <c r="F40" s="43" t="s">
        <v>187</v>
      </c>
      <c r="G40" s="160"/>
      <c r="H40" s="147"/>
      <c r="I40" s="141"/>
      <c r="J40" s="138"/>
      <c r="K40" s="213"/>
      <c r="L40" s="181"/>
      <c r="M40" s="182"/>
      <c r="N40" s="114">
        <v>24600222086</v>
      </c>
      <c r="O40" s="114">
        <v>28769394924</v>
      </c>
      <c r="P40" s="181"/>
      <c r="Q40" s="182"/>
      <c r="R40" s="122">
        <v>49200444173</v>
      </c>
      <c r="S40" s="121">
        <v>49200444173</v>
      </c>
      <c r="T40" s="122">
        <v>49200444173</v>
      </c>
      <c r="U40" s="121">
        <v>49200444173</v>
      </c>
      <c r="V40" s="185"/>
    </row>
    <row r="41" spans="1:22" s="17" customFormat="1" ht="58.5" customHeight="1" thickBot="1" x14ac:dyDescent="0.3">
      <c r="A41" s="136"/>
      <c r="B41" s="49"/>
      <c r="C41" s="50"/>
      <c r="D41" s="155"/>
      <c r="E41" s="200"/>
      <c r="F41" s="113" t="s">
        <v>51</v>
      </c>
      <c r="G41" s="95"/>
      <c r="H41" s="148"/>
      <c r="I41" s="142"/>
      <c r="J41" s="139"/>
      <c r="K41" s="214"/>
      <c r="L41" s="183"/>
      <c r="M41" s="184"/>
      <c r="N41" s="87">
        <f>N39/N40</f>
        <v>1</v>
      </c>
      <c r="O41" s="87">
        <f>O39/O40</f>
        <v>1</v>
      </c>
      <c r="P41" s="183"/>
      <c r="Q41" s="184"/>
      <c r="R41" s="87">
        <f>R39/R40</f>
        <v>1</v>
      </c>
      <c r="S41" s="87">
        <f>S39/S40</f>
        <v>1.0529956374952989</v>
      </c>
      <c r="T41" s="87">
        <f>T39/T40</f>
        <v>1</v>
      </c>
      <c r="U41" s="87">
        <f>U39/U40</f>
        <v>1.0529956374952989</v>
      </c>
      <c r="V41" s="186"/>
    </row>
    <row r="42" spans="1:22" s="17" customFormat="1" ht="78.599999999999994" customHeight="1" thickTop="1" thickBot="1" x14ac:dyDescent="0.3">
      <c r="A42" s="134">
        <v>13</v>
      </c>
      <c r="B42" s="47">
        <v>3.2</v>
      </c>
      <c r="C42" s="45" t="s">
        <v>48</v>
      </c>
      <c r="D42" s="153" t="s">
        <v>43</v>
      </c>
      <c r="E42" s="198" t="s">
        <v>134</v>
      </c>
      <c r="F42" s="42" t="s">
        <v>135</v>
      </c>
      <c r="G42" s="159" t="s">
        <v>120</v>
      </c>
      <c r="H42" s="149"/>
      <c r="I42" s="140" t="s">
        <v>33</v>
      </c>
      <c r="J42" s="137">
        <v>1</v>
      </c>
      <c r="K42" s="215">
        <v>1</v>
      </c>
      <c r="L42" s="179"/>
      <c r="M42" s="180"/>
      <c r="N42" s="115">
        <v>3116241571</v>
      </c>
      <c r="O42" s="115">
        <v>3271867202.8000002</v>
      </c>
      <c r="P42" s="179"/>
      <c r="Q42" s="180"/>
      <c r="R42" s="115">
        <v>3462490634</v>
      </c>
      <c r="S42" s="115">
        <v>3808739697</v>
      </c>
      <c r="T42" s="115">
        <v>3462490634</v>
      </c>
      <c r="U42" s="115">
        <v>3808739697</v>
      </c>
      <c r="V42" s="164" t="s">
        <v>205</v>
      </c>
    </row>
    <row r="43" spans="1:22" s="17" customFormat="1" ht="78.599999999999994" customHeight="1" thickTop="1" x14ac:dyDescent="0.25">
      <c r="A43" s="135"/>
      <c r="B43" s="48">
        <v>5.3</v>
      </c>
      <c r="C43" s="37" t="s">
        <v>49</v>
      </c>
      <c r="D43" s="154"/>
      <c r="E43" s="199"/>
      <c r="F43" s="43" t="s">
        <v>188</v>
      </c>
      <c r="G43" s="160"/>
      <c r="H43" s="150"/>
      <c r="I43" s="141"/>
      <c r="J43" s="138"/>
      <c r="K43" s="216"/>
      <c r="L43" s="181"/>
      <c r="M43" s="182"/>
      <c r="N43" s="116">
        <v>3116241571</v>
      </c>
      <c r="O43" s="114">
        <v>3271867202.8000002</v>
      </c>
      <c r="P43" s="181"/>
      <c r="Q43" s="182"/>
      <c r="R43" s="116">
        <v>3462490634</v>
      </c>
      <c r="S43" s="116">
        <v>3462490634</v>
      </c>
      <c r="T43" s="116">
        <v>3462490634</v>
      </c>
      <c r="U43" s="116">
        <v>3462490634</v>
      </c>
      <c r="V43" s="185"/>
    </row>
    <row r="44" spans="1:22" s="17" customFormat="1" ht="78.599999999999994" customHeight="1" thickBot="1" x14ac:dyDescent="0.3">
      <c r="A44" s="136"/>
      <c r="B44" s="49"/>
      <c r="C44" s="50"/>
      <c r="D44" s="155"/>
      <c r="E44" s="200"/>
      <c r="F44" s="52" t="s">
        <v>50</v>
      </c>
      <c r="G44" s="88"/>
      <c r="H44" s="151"/>
      <c r="I44" s="142"/>
      <c r="J44" s="139"/>
      <c r="K44" s="217"/>
      <c r="L44" s="183"/>
      <c r="M44" s="184"/>
      <c r="N44" s="87">
        <f>N42/N43</f>
        <v>1</v>
      </c>
      <c r="O44" s="87">
        <f>O42/O43</f>
        <v>1</v>
      </c>
      <c r="P44" s="183"/>
      <c r="Q44" s="184"/>
      <c r="R44" s="87">
        <f>R42/R43</f>
        <v>1</v>
      </c>
      <c r="S44" s="87">
        <f>S42/S43</f>
        <v>1.0999999998844763</v>
      </c>
      <c r="T44" s="87">
        <f>T42/T43</f>
        <v>1</v>
      </c>
      <c r="U44" s="87">
        <f>U42/U43</f>
        <v>1.0999999998844763</v>
      </c>
      <c r="V44" s="186"/>
    </row>
    <row r="45" spans="1:22" s="17" customFormat="1" ht="92.1" customHeight="1" thickTop="1" thickBot="1" x14ac:dyDescent="0.3">
      <c r="A45" s="134">
        <v>14</v>
      </c>
      <c r="B45" s="47">
        <v>3.2</v>
      </c>
      <c r="C45" s="45" t="s">
        <v>48</v>
      </c>
      <c r="D45" s="153" t="s">
        <v>43</v>
      </c>
      <c r="E45" s="198" t="s">
        <v>179</v>
      </c>
      <c r="F45" s="42" t="s">
        <v>180</v>
      </c>
      <c r="G45" s="204"/>
      <c r="H45" s="206"/>
      <c r="I45" s="140" t="s">
        <v>33</v>
      </c>
      <c r="J45" s="137" t="s">
        <v>35</v>
      </c>
      <c r="K45" s="137">
        <v>0.9</v>
      </c>
      <c r="L45" s="179"/>
      <c r="M45" s="210"/>
      <c r="N45" s="210"/>
      <c r="O45" s="210"/>
      <c r="P45" s="210"/>
      <c r="Q45" s="180"/>
      <c r="R45" s="44">
        <v>24</v>
      </c>
      <c r="S45" s="39">
        <v>17</v>
      </c>
      <c r="T45" s="44">
        <v>24</v>
      </c>
      <c r="U45" s="39">
        <v>17</v>
      </c>
      <c r="V45" s="164" t="s">
        <v>207</v>
      </c>
    </row>
    <row r="46" spans="1:22" s="17" customFormat="1" ht="92.1" customHeight="1" thickTop="1" x14ac:dyDescent="0.25">
      <c r="A46" s="135"/>
      <c r="B46" s="48">
        <v>5.3</v>
      </c>
      <c r="C46" s="37" t="s">
        <v>49</v>
      </c>
      <c r="D46" s="154"/>
      <c r="E46" s="199"/>
      <c r="F46" s="89" t="s">
        <v>181</v>
      </c>
      <c r="G46" s="205"/>
      <c r="H46" s="207"/>
      <c r="I46" s="141"/>
      <c r="J46" s="138"/>
      <c r="K46" s="138"/>
      <c r="L46" s="181"/>
      <c r="M46" s="211"/>
      <c r="N46" s="211"/>
      <c r="O46" s="211"/>
      <c r="P46" s="211"/>
      <c r="Q46" s="182"/>
      <c r="R46" s="44">
        <v>27</v>
      </c>
      <c r="S46" s="44">
        <v>27</v>
      </c>
      <c r="T46" s="44">
        <v>27</v>
      </c>
      <c r="U46" s="44">
        <v>27</v>
      </c>
      <c r="V46" s="185"/>
    </row>
    <row r="47" spans="1:22" s="17" customFormat="1" ht="84" customHeight="1" thickBot="1" x14ac:dyDescent="0.3">
      <c r="A47" s="136"/>
      <c r="B47" s="49"/>
      <c r="C47" s="50"/>
      <c r="D47" s="155"/>
      <c r="E47" s="200"/>
      <c r="F47" s="52" t="s">
        <v>182</v>
      </c>
      <c r="G47" s="88"/>
      <c r="H47" s="208"/>
      <c r="I47" s="238"/>
      <c r="J47" s="209"/>
      <c r="K47" s="209"/>
      <c r="L47" s="183"/>
      <c r="M47" s="212"/>
      <c r="N47" s="212"/>
      <c r="O47" s="212"/>
      <c r="P47" s="212"/>
      <c r="Q47" s="184"/>
      <c r="R47" s="87">
        <v>0.9</v>
      </c>
      <c r="S47" s="87">
        <f>S45/S46</f>
        <v>0.62962962962962965</v>
      </c>
      <c r="T47" s="87">
        <v>0.9</v>
      </c>
      <c r="U47" s="87">
        <f>U45/U46</f>
        <v>0.62962962962962965</v>
      </c>
      <c r="V47" s="186"/>
    </row>
    <row r="48" spans="1:22" s="30" customFormat="1" ht="60" customHeight="1" thickTop="1" thickBot="1" x14ac:dyDescent="0.3">
      <c r="A48" s="134">
        <v>15</v>
      </c>
      <c r="B48" s="37">
        <v>4.3</v>
      </c>
      <c r="C48" s="37" t="s">
        <v>47</v>
      </c>
      <c r="D48" s="153" t="s">
        <v>145</v>
      </c>
      <c r="E48" s="247" t="s">
        <v>136</v>
      </c>
      <c r="F48" s="42" t="s">
        <v>137</v>
      </c>
      <c r="G48" s="159" t="s">
        <v>120</v>
      </c>
      <c r="H48" s="146"/>
      <c r="I48" s="140" t="s">
        <v>33</v>
      </c>
      <c r="J48" s="137">
        <v>1</v>
      </c>
      <c r="K48" s="137">
        <v>1</v>
      </c>
      <c r="L48" s="39">
        <v>24</v>
      </c>
      <c r="M48" s="39">
        <v>24</v>
      </c>
      <c r="N48" s="39">
        <v>34</v>
      </c>
      <c r="O48" s="39">
        <v>34</v>
      </c>
      <c r="P48" s="39">
        <v>29</v>
      </c>
      <c r="Q48" s="39">
        <v>22</v>
      </c>
      <c r="R48" s="39">
        <v>16</v>
      </c>
      <c r="S48" s="39">
        <v>12</v>
      </c>
      <c r="T48" s="117">
        <v>103</v>
      </c>
      <c r="U48" s="39">
        <f>S48+Q48+O48+M48</f>
        <v>92</v>
      </c>
      <c r="V48" s="251" t="s">
        <v>198</v>
      </c>
    </row>
    <row r="49" spans="1:22" s="30" customFormat="1" ht="60" customHeight="1" thickTop="1" x14ac:dyDescent="0.25">
      <c r="A49" s="135"/>
      <c r="B49" s="48">
        <v>6.3</v>
      </c>
      <c r="C49" s="37" t="s">
        <v>41</v>
      </c>
      <c r="D49" s="154"/>
      <c r="E49" s="248"/>
      <c r="F49" s="43" t="s">
        <v>138</v>
      </c>
      <c r="G49" s="160"/>
      <c r="H49" s="147"/>
      <c r="I49" s="141"/>
      <c r="J49" s="138"/>
      <c r="K49" s="138"/>
      <c r="L49" s="44">
        <v>24</v>
      </c>
      <c r="M49" s="44">
        <v>24</v>
      </c>
      <c r="N49" s="44">
        <v>34</v>
      </c>
      <c r="O49" s="44">
        <v>34</v>
      </c>
      <c r="P49" s="44">
        <v>29</v>
      </c>
      <c r="Q49" s="44">
        <v>29</v>
      </c>
      <c r="R49" s="44">
        <v>16</v>
      </c>
      <c r="S49" s="44">
        <v>16</v>
      </c>
      <c r="T49" s="118">
        <v>103</v>
      </c>
      <c r="U49" s="118">
        <v>103</v>
      </c>
      <c r="V49" s="252"/>
    </row>
    <row r="50" spans="1:22" s="30" customFormat="1" ht="144" customHeight="1" thickBot="1" x14ac:dyDescent="0.3">
      <c r="A50" s="136"/>
      <c r="B50" s="119"/>
      <c r="C50" s="108"/>
      <c r="D50" s="155"/>
      <c r="E50" s="249"/>
      <c r="F50" s="40" t="s">
        <v>53</v>
      </c>
      <c r="G50" s="41"/>
      <c r="H50" s="148"/>
      <c r="I50" s="142"/>
      <c r="J50" s="139"/>
      <c r="K50" s="139"/>
      <c r="L50" s="87">
        <f t="shared" ref="L50:T50" si="6">L48/L49</f>
        <v>1</v>
      </c>
      <c r="M50" s="87">
        <f>M48/M49</f>
        <v>1</v>
      </c>
      <c r="N50" s="87">
        <f t="shared" si="6"/>
        <v>1</v>
      </c>
      <c r="O50" s="87">
        <f t="shared" si="6"/>
        <v>1</v>
      </c>
      <c r="P50" s="87">
        <f t="shared" si="6"/>
        <v>1</v>
      </c>
      <c r="Q50" s="87">
        <f t="shared" si="6"/>
        <v>0.75862068965517238</v>
      </c>
      <c r="R50" s="87">
        <f t="shared" si="6"/>
        <v>1</v>
      </c>
      <c r="S50" s="87">
        <f t="shared" si="6"/>
        <v>0.75</v>
      </c>
      <c r="T50" s="87">
        <f t="shared" si="6"/>
        <v>1</v>
      </c>
      <c r="U50" s="87">
        <f>U48/U49</f>
        <v>0.89320388349514568</v>
      </c>
      <c r="V50" s="253"/>
    </row>
    <row r="51" spans="1:22" s="30" customFormat="1" ht="72" customHeight="1" thickTop="1" thickBot="1" x14ac:dyDescent="0.3">
      <c r="A51" s="245">
        <v>16</v>
      </c>
      <c r="B51" s="47">
        <v>4.3</v>
      </c>
      <c r="C51" s="45" t="s">
        <v>47</v>
      </c>
      <c r="D51" s="153" t="s">
        <v>34</v>
      </c>
      <c r="E51" s="198" t="s">
        <v>54</v>
      </c>
      <c r="F51" s="42" t="s">
        <v>55</v>
      </c>
      <c r="G51" s="204"/>
      <c r="H51" s="206"/>
      <c r="I51" s="140" t="s">
        <v>33</v>
      </c>
      <c r="J51" s="137" t="s">
        <v>35</v>
      </c>
      <c r="K51" s="137">
        <v>0.85</v>
      </c>
      <c r="L51" s="229"/>
      <c r="M51" s="230"/>
      <c r="N51" s="230"/>
      <c r="O51" s="230"/>
      <c r="P51" s="230"/>
      <c r="Q51" s="231"/>
      <c r="R51" s="39">
        <v>21923</v>
      </c>
      <c r="S51" s="39">
        <v>0</v>
      </c>
      <c r="T51" s="39">
        <v>21923</v>
      </c>
      <c r="U51" s="39">
        <v>0</v>
      </c>
      <c r="V51" s="164" t="s">
        <v>202</v>
      </c>
    </row>
    <row r="52" spans="1:22" s="30" customFormat="1" ht="72" customHeight="1" thickTop="1" x14ac:dyDescent="0.25">
      <c r="A52" s="245"/>
      <c r="B52" s="48"/>
      <c r="C52" s="37"/>
      <c r="D52" s="154"/>
      <c r="E52" s="199"/>
      <c r="F52" s="43" t="s">
        <v>56</v>
      </c>
      <c r="G52" s="205"/>
      <c r="H52" s="207"/>
      <c r="I52" s="141"/>
      <c r="J52" s="138"/>
      <c r="K52" s="138"/>
      <c r="L52" s="232"/>
      <c r="M52" s="233"/>
      <c r="N52" s="233"/>
      <c r="O52" s="233"/>
      <c r="P52" s="233"/>
      <c r="Q52" s="234"/>
      <c r="R52" s="39">
        <v>25792</v>
      </c>
      <c r="S52" s="39">
        <v>25792</v>
      </c>
      <c r="T52" s="39">
        <v>25792</v>
      </c>
      <c r="U52" s="39">
        <v>25792</v>
      </c>
      <c r="V52" s="185"/>
    </row>
    <row r="53" spans="1:22" s="30" customFormat="1" ht="63" customHeight="1" thickBot="1" x14ac:dyDescent="0.3">
      <c r="A53" s="246"/>
      <c r="B53" s="49"/>
      <c r="C53" s="50"/>
      <c r="D53" s="155"/>
      <c r="E53" s="200"/>
      <c r="F53" s="52" t="s">
        <v>57</v>
      </c>
      <c r="G53" s="46"/>
      <c r="H53" s="208"/>
      <c r="I53" s="142"/>
      <c r="J53" s="139"/>
      <c r="K53" s="139"/>
      <c r="L53" s="235"/>
      <c r="M53" s="236"/>
      <c r="N53" s="236"/>
      <c r="O53" s="236"/>
      <c r="P53" s="236"/>
      <c r="Q53" s="237"/>
      <c r="R53" s="87">
        <f>R51/R52</f>
        <v>0.84999224565756826</v>
      </c>
      <c r="S53" s="87">
        <f>S51/S52</f>
        <v>0</v>
      </c>
      <c r="T53" s="87">
        <f>T51/T52</f>
        <v>0.84999224565756826</v>
      </c>
      <c r="U53" s="87">
        <f>U51/U52</f>
        <v>0</v>
      </c>
      <c r="V53" s="186"/>
    </row>
    <row r="54" spans="1:22" s="30" customFormat="1" ht="72.75" customHeight="1" thickTop="1" thickBot="1" x14ac:dyDescent="0.3">
      <c r="A54" s="254">
        <v>17</v>
      </c>
      <c r="B54" s="47">
        <v>4.3</v>
      </c>
      <c r="C54" s="45" t="s">
        <v>47</v>
      </c>
      <c r="D54" s="153" t="s">
        <v>34</v>
      </c>
      <c r="E54" s="198" t="s">
        <v>58</v>
      </c>
      <c r="F54" s="42" t="s">
        <v>59</v>
      </c>
      <c r="G54" s="204"/>
      <c r="H54" s="146"/>
      <c r="I54" s="140" t="s">
        <v>33</v>
      </c>
      <c r="J54" s="137" t="s">
        <v>35</v>
      </c>
      <c r="K54" s="137">
        <v>0.8</v>
      </c>
      <c r="L54" s="229"/>
      <c r="M54" s="230"/>
      <c r="N54" s="230"/>
      <c r="O54" s="230"/>
      <c r="P54" s="230"/>
      <c r="Q54" s="231"/>
      <c r="R54" s="38">
        <v>5600</v>
      </c>
      <c r="S54" s="38">
        <v>0</v>
      </c>
      <c r="T54" s="38">
        <v>5600</v>
      </c>
      <c r="U54" s="38">
        <v>0</v>
      </c>
      <c r="V54" s="164" t="s">
        <v>202</v>
      </c>
    </row>
    <row r="55" spans="1:22" s="30" customFormat="1" ht="63" customHeight="1" thickTop="1" x14ac:dyDescent="0.25">
      <c r="A55" s="245"/>
      <c r="B55" s="48"/>
      <c r="C55" s="37"/>
      <c r="D55" s="154"/>
      <c r="E55" s="199"/>
      <c r="F55" s="43" t="s">
        <v>56</v>
      </c>
      <c r="G55" s="205"/>
      <c r="H55" s="147"/>
      <c r="I55" s="141"/>
      <c r="J55" s="138"/>
      <c r="K55" s="138"/>
      <c r="L55" s="232"/>
      <c r="M55" s="233"/>
      <c r="N55" s="233"/>
      <c r="O55" s="233"/>
      <c r="P55" s="233"/>
      <c r="Q55" s="234"/>
      <c r="R55" s="39">
        <v>7000</v>
      </c>
      <c r="S55" s="39">
        <v>7000</v>
      </c>
      <c r="T55" s="39">
        <v>7000</v>
      </c>
      <c r="U55" s="39">
        <v>7000</v>
      </c>
      <c r="V55" s="185"/>
    </row>
    <row r="56" spans="1:22" s="30" customFormat="1" ht="63" customHeight="1" thickBot="1" x14ac:dyDescent="0.3">
      <c r="A56" s="246"/>
      <c r="B56" s="50"/>
      <c r="C56" s="50"/>
      <c r="D56" s="155"/>
      <c r="E56" s="200"/>
      <c r="F56" s="53" t="s">
        <v>60</v>
      </c>
      <c r="G56" s="46"/>
      <c r="H56" s="148"/>
      <c r="I56" s="142"/>
      <c r="J56" s="139"/>
      <c r="K56" s="139"/>
      <c r="L56" s="235"/>
      <c r="M56" s="236"/>
      <c r="N56" s="236"/>
      <c r="O56" s="236"/>
      <c r="P56" s="236"/>
      <c r="Q56" s="237"/>
      <c r="R56" s="87">
        <f>R54/R55</f>
        <v>0.8</v>
      </c>
      <c r="S56" s="87">
        <f>S54/S55</f>
        <v>0</v>
      </c>
      <c r="T56" s="87">
        <f>T54/T55</f>
        <v>0.8</v>
      </c>
      <c r="U56" s="87">
        <f>U54/U55</f>
        <v>0</v>
      </c>
      <c r="V56" s="186"/>
    </row>
    <row r="57" spans="1:22" ht="16.5" thickTop="1" thickBot="1" x14ac:dyDescent="0.3">
      <c r="A57" s="241" t="s">
        <v>8</v>
      </c>
      <c r="B57" s="242"/>
      <c r="C57" s="242"/>
      <c r="D57" s="243"/>
      <c r="E57" s="242"/>
      <c r="F57" s="243"/>
      <c r="G57" s="243"/>
      <c r="H57" s="243"/>
      <c r="I57" s="242"/>
      <c r="J57" s="243"/>
      <c r="K57" s="243"/>
      <c r="L57" s="243"/>
      <c r="M57" s="243"/>
      <c r="N57" s="243"/>
      <c r="O57" s="243"/>
      <c r="P57" s="243"/>
      <c r="Q57" s="243"/>
      <c r="R57" s="243"/>
      <c r="S57" s="243"/>
      <c r="T57" s="243"/>
      <c r="U57" s="243"/>
      <c r="V57" s="244"/>
    </row>
    <row r="58" spans="1:22" ht="30" customHeight="1" x14ac:dyDescent="0.25">
      <c r="A58" s="221">
        <v>1</v>
      </c>
      <c r="B58" s="15"/>
      <c r="C58" s="15"/>
      <c r="D58" s="15"/>
      <c r="E58" s="15"/>
      <c r="F58" s="3" t="s">
        <v>9</v>
      </c>
      <c r="G58" s="3"/>
      <c r="H58" s="3"/>
      <c r="I58" s="223"/>
      <c r="J58" s="224"/>
      <c r="K58" s="224"/>
      <c r="L58" s="2"/>
      <c r="M58" s="2"/>
      <c r="N58" s="2"/>
      <c r="O58" s="2"/>
      <c r="P58" s="2"/>
      <c r="Q58" s="2"/>
      <c r="R58" s="2"/>
      <c r="S58" s="2"/>
      <c r="T58" s="2"/>
      <c r="U58" s="6"/>
      <c r="V58" s="250"/>
    </row>
    <row r="59" spans="1:22" ht="30" customHeight="1" x14ac:dyDescent="0.25">
      <c r="A59" s="221"/>
      <c r="B59" s="15"/>
      <c r="C59" s="15"/>
      <c r="D59" s="15"/>
      <c r="E59" s="15"/>
      <c r="F59" s="23" t="s">
        <v>10</v>
      </c>
      <c r="G59" s="27"/>
      <c r="H59" s="24"/>
      <c r="I59" s="224"/>
      <c r="J59" s="224"/>
      <c r="K59" s="224"/>
      <c r="L59" s="18"/>
      <c r="M59" s="18"/>
      <c r="N59" s="18"/>
      <c r="O59" s="18"/>
      <c r="P59" s="18"/>
      <c r="Q59" s="18"/>
      <c r="R59" s="18"/>
      <c r="S59" s="18"/>
      <c r="T59" s="18"/>
      <c r="U59" s="5"/>
      <c r="V59" s="219"/>
    </row>
    <row r="60" spans="1:22" ht="30" customHeight="1" x14ac:dyDescent="0.25">
      <c r="A60" s="227"/>
      <c r="B60" s="15"/>
      <c r="C60" s="15"/>
      <c r="D60" s="15"/>
      <c r="E60" s="15"/>
      <c r="F60" s="7" t="s">
        <v>11</v>
      </c>
      <c r="G60" s="31"/>
      <c r="H60" s="31"/>
      <c r="I60" s="228"/>
      <c r="J60" s="228"/>
      <c r="K60" s="228"/>
      <c r="L60" s="18"/>
      <c r="M60" s="18"/>
      <c r="N60" s="18"/>
      <c r="O60" s="18"/>
      <c r="P60" s="18"/>
      <c r="Q60" s="18"/>
      <c r="R60" s="18"/>
      <c r="S60" s="18"/>
      <c r="T60" s="18"/>
      <c r="U60" s="5"/>
      <c r="V60" s="220"/>
    </row>
    <row r="61" spans="1:22" ht="30" customHeight="1" x14ac:dyDescent="0.25">
      <c r="A61" s="221">
        <v>2</v>
      </c>
      <c r="B61" s="15"/>
      <c r="C61" s="15"/>
      <c r="D61" s="15"/>
      <c r="E61" s="15"/>
      <c r="F61" s="3" t="s">
        <v>9</v>
      </c>
      <c r="G61" s="3"/>
      <c r="H61" s="3"/>
      <c r="I61" s="223"/>
      <c r="J61" s="223"/>
      <c r="K61" s="223"/>
      <c r="L61" s="18"/>
      <c r="M61" s="18"/>
      <c r="N61" s="18"/>
      <c r="O61" s="18"/>
      <c r="P61" s="18"/>
      <c r="Q61" s="18"/>
      <c r="R61" s="18"/>
      <c r="S61" s="18"/>
      <c r="T61" s="18"/>
      <c r="U61" s="5"/>
      <c r="V61" s="218"/>
    </row>
    <row r="62" spans="1:22" ht="30" customHeight="1" x14ac:dyDescent="0.25">
      <c r="A62" s="221"/>
      <c r="B62" s="15"/>
      <c r="C62" s="15"/>
      <c r="D62" s="15"/>
      <c r="E62" s="15"/>
      <c r="F62" s="23" t="s">
        <v>10</v>
      </c>
      <c r="G62" s="27"/>
      <c r="H62" s="24"/>
      <c r="I62" s="224"/>
      <c r="J62" s="224"/>
      <c r="K62" s="224"/>
      <c r="L62" s="18"/>
      <c r="M62" s="18"/>
      <c r="N62" s="18"/>
      <c r="O62" s="18"/>
      <c r="P62" s="18"/>
      <c r="Q62" s="18"/>
      <c r="R62" s="18"/>
      <c r="S62" s="18"/>
      <c r="T62" s="18"/>
      <c r="U62" s="5"/>
      <c r="V62" s="219"/>
    </row>
    <row r="63" spans="1:22" ht="30" customHeight="1" x14ac:dyDescent="0.25">
      <c r="A63" s="227"/>
      <c r="B63" s="15"/>
      <c r="C63" s="15"/>
      <c r="D63" s="15"/>
      <c r="E63" s="15"/>
      <c r="F63" s="7" t="s">
        <v>11</v>
      </c>
      <c r="G63" s="31"/>
      <c r="H63" s="31"/>
      <c r="I63" s="228"/>
      <c r="J63" s="228"/>
      <c r="K63" s="228"/>
      <c r="L63" s="18"/>
      <c r="M63" s="18"/>
      <c r="N63" s="18"/>
      <c r="O63" s="18"/>
      <c r="P63" s="18"/>
      <c r="Q63" s="18"/>
      <c r="R63" s="18"/>
      <c r="S63" s="18"/>
      <c r="T63" s="18"/>
      <c r="U63" s="5"/>
      <c r="V63" s="220"/>
    </row>
    <row r="64" spans="1:22" ht="30" customHeight="1" x14ac:dyDescent="0.25">
      <c r="A64" s="221">
        <v>3</v>
      </c>
      <c r="B64" s="15"/>
      <c r="C64" s="15"/>
      <c r="D64" s="15"/>
      <c r="E64" s="15"/>
      <c r="F64" s="4" t="s">
        <v>9</v>
      </c>
      <c r="G64" s="32"/>
      <c r="H64" s="32"/>
      <c r="I64" s="223"/>
      <c r="J64" s="223"/>
      <c r="K64" s="223"/>
      <c r="L64" s="18"/>
      <c r="M64" s="18"/>
      <c r="N64" s="18"/>
      <c r="O64" s="18"/>
      <c r="P64" s="18"/>
      <c r="Q64" s="18"/>
      <c r="R64" s="18"/>
      <c r="S64" s="18"/>
      <c r="T64" s="18"/>
      <c r="U64" s="5"/>
      <c r="V64" s="218"/>
    </row>
    <row r="65" spans="1:22" ht="30" customHeight="1" x14ac:dyDescent="0.25">
      <c r="A65" s="221"/>
      <c r="B65" s="15"/>
      <c r="C65" s="15"/>
      <c r="D65" s="15"/>
      <c r="E65" s="15"/>
      <c r="F65" s="22" t="s">
        <v>10</v>
      </c>
      <c r="G65" s="27"/>
      <c r="H65" s="24"/>
      <c r="I65" s="224"/>
      <c r="J65" s="224"/>
      <c r="K65" s="224"/>
      <c r="L65" s="18"/>
      <c r="M65" s="18"/>
      <c r="N65" s="18"/>
      <c r="O65" s="18"/>
      <c r="P65" s="18"/>
      <c r="Q65" s="18"/>
      <c r="R65" s="18"/>
      <c r="S65" s="18"/>
      <c r="T65" s="18"/>
      <c r="U65" s="5"/>
      <c r="V65" s="219"/>
    </row>
    <row r="66" spans="1:22" ht="30" customHeight="1" thickBot="1" x14ac:dyDescent="0.3">
      <c r="A66" s="222"/>
      <c r="B66" s="16"/>
      <c r="C66" s="16"/>
      <c r="D66" s="16"/>
      <c r="E66" s="16"/>
      <c r="F66" s="12" t="s">
        <v>11</v>
      </c>
      <c r="G66" s="33"/>
      <c r="H66" s="33"/>
      <c r="I66" s="225"/>
      <c r="J66" s="225"/>
      <c r="K66" s="225"/>
      <c r="L66" s="13"/>
      <c r="M66" s="13"/>
      <c r="N66" s="13"/>
      <c r="O66" s="13"/>
      <c r="P66" s="13"/>
      <c r="Q66" s="13"/>
      <c r="R66" s="13"/>
      <c r="S66" s="13"/>
      <c r="T66" s="13"/>
      <c r="U66" s="14"/>
      <c r="V66" s="226"/>
    </row>
    <row r="67" spans="1:22" x14ac:dyDescent="0.25">
      <c r="A67" t="s">
        <v>61</v>
      </c>
    </row>
    <row r="68" spans="1:22" x14ac:dyDescent="0.25">
      <c r="A68" t="s">
        <v>62</v>
      </c>
    </row>
  </sheetData>
  <autoFilter ref="A12:V68">
    <filterColumn colId="11" showButton="0"/>
    <filterColumn colId="13" showButton="0"/>
    <filterColumn colId="15" showButton="0"/>
    <filterColumn colId="17" showButton="0"/>
    <filterColumn colId="19" showButton="0"/>
  </autoFilter>
  <mergeCells count="191">
    <mergeCell ref="A2:V2"/>
    <mergeCell ref="A4:V4"/>
    <mergeCell ref="A7:E7"/>
    <mergeCell ref="F7:V7"/>
    <mergeCell ref="A8:E8"/>
    <mergeCell ref="F8:V8"/>
    <mergeCell ref="K21:K23"/>
    <mergeCell ref="K18:K20"/>
    <mergeCell ref="H21:H23"/>
    <mergeCell ref="I21:I23"/>
    <mergeCell ref="D13:D14"/>
    <mergeCell ref="D18:D20"/>
    <mergeCell ref="G21:G22"/>
    <mergeCell ref="E13:E14"/>
    <mergeCell ref="H13:H14"/>
    <mergeCell ref="U13:U14"/>
    <mergeCell ref="Q13:Q14"/>
    <mergeCell ref="P13:P14"/>
    <mergeCell ref="R13:R14"/>
    <mergeCell ref="V12:V14"/>
    <mergeCell ref="T12:U12"/>
    <mergeCell ref="R12:S12"/>
    <mergeCell ref="A18:A20"/>
    <mergeCell ref="A21:A23"/>
    <mergeCell ref="D21:D23"/>
    <mergeCell ref="E21:E23"/>
    <mergeCell ref="A15:A17"/>
    <mergeCell ref="D15:D17"/>
    <mergeCell ref="E18:E20"/>
    <mergeCell ref="A9:E9"/>
    <mergeCell ref="F9:V9"/>
    <mergeCell ref="R10:S10"/>
    <mergeCell ref="T10:V10"/>
    <mergeCell ref="L12:M12"/>
    <mergeCell ref="F13:G14"/>
    <mergeCell ref="T13:T14"/>
    <mergeCell ref="S13:S14"/>
    <mergeCell ref="I13:I14"/>
    <mergeCell ref="K13:K14"/>
    <mergeCell ref="O13:O14"/>
    <mergeCell ref="P12:Q12"/>
    <mergeCell ref="N12:O12"/>
    <mergeCell ref="A13:A14"/>
    <mergeCell ref="B13:B14"/>
    <mergeCell ref="N13:N14"/>
    <mergeCell ref="M13:M14"/>
    <mergeCell ref="L13:L14"/>
    <mergeCell ref="J13:J14"/>
    <mergeCell ref="I45:I47"/>
    <mergeCell ref="I36:I38"/>
    <mergeCell ref="I42:I44"/>
    <mergeCell ref="H54:H56"/>
    <mergeCell ref="C13:C14"/>
    <mergeCell ref="K58:K60"/>
    <mergeCell ref="A57:V57"/>
    <mergeCell ref="A58:A60"/>
    <mergeCell ref="I58:I60"/>
    <mergeCell ref="J58:J60"/>
    <mergeCell ref="A48:A50"/>
    <mergeCell ref="J51:J53"/>
    <mergeCell ref="D51:D53"/>
    <mergeCell ref="A51:A53"/>
    <mergeCell ref="H51:H53"/>
    <mergeCell ref="E51:E53"/>
    <mergeCell ref="G51:G52"/>
    <mergeCell ref="H48:H50"/>
    <mergeCell ref="E48:E50"/>
    <mergeCell ref="V58:V60"/>
    <mergeCell ref="V51:V53"/>
    <mergeCell ref="V48:V50"/>
    <mergeCell ref="L51:Q53"/>
    <mergeCell ref="V54:V56"/>
    <mergeCell ref="G48:G49"/>
    <mergeCell ref="D48:D50"/>
    <mergeCell ref="K54:K56"/>
    <mergeCell ref="V61:V63"/>
    <mergeCell ref="A64:A66"/>
    <mergeCell ref="I64:I66"/>
    <mergeCell ref="J64:J66"/>
    <mergeCell ref="K64:K66"/>
    <mergeCell ref="V64:V66"/>
    <mergeCell ref="A61:A63"/>
    <mergeCell ref="I61:I63"/>
    <mergeCell ref="J61:J63"/>
    <mergeCell ref="K61:K63"/>
    <mergeCell ref="L54:Q56"/>
    <mergeCell ref="I48:I50"/>
    <mergeCell ref="I51:I53"/>
    <mergeCell ref="I54:I56"/>
    <mergeCell ref="A54:A56"/>
    <mergeCell ref="D54:D56"/>
    <mergeCell ref="E54:E56"/>
    <mergeCell ref="G54:G55"/>
    <mergeCell ref="V42:V44"/>
    <mergeCell ref="K51:K53"/>
    <mergeCell ref="J54:J56"/>
    <mergeCell ref="J39:J41"/>
    <mergeCell ref="V45:V47"/>
    <mergeCell ref="V36:V38"/>
    <mergeCell ref="V39:V41"/>
    <mergeCell ref="L45:Q47"/>
    <mergeCell ref="K39:K41"/>
    <mergeCell ref="L39:M41"/>
    <mergeCell ref="P39:Q41"/>
    <mergeCell ref="J42:J44"/>
    <mergeCell ref="K42:K44"/>
    <mergeCell ref="L42:M44"/>
    <mergeCell ref="P36:Q38"/>
    <mergeCell ref="P42:Q44"/>
    <mergeCell ref="K48:K50"/>
    <mergeCell ref="J48:J50"/>
    <mergeCell ref="K36:K38"/>
    <mergeCell ref="K45:K47"/>
    <mergeCell ref="G42:G43"/>
    <mergeCell ref="H42:H44"/>
    <mergeCell ref="E45:E47"/>
    <mergeCell ref="A30:A32"/>
    <mergeCell ref="G36:G37"/>
    <mergeCell ref="A36:A38"/>
    <mergeCell ref="A42:A44"/>
    <mergeCell ref="J36:J38"/>
    <mergeCell ref="D36:D38"/>
    <mergeCell ref="A45:A47"/>
    <mergeCell ref="D42:D44"/>
    <mergeCell ref="E42:E44"/>
    <mergeCell ref="D45:D47"/>
    <mergeCell ref="D39:D41"/>
    <mergeCell ref="A39:A41"/>
    <mergeCell ref="E30:E32"/>
    <mergeCell ref="G30:G31"/>
    <mergeCell ref="E39:E41"/>
    <mergeCell ref="G39:G40"/>
    <mergeCell ref="G45:G46"/>
    <mergeCell ref="H39:H41"/>
    <mergeCell ref="I39:I41"/>
    <mergeCell ref="H45:H47"/>
    <mergeCell ref="J45:J47"/>
    <mergeCell ref="E15:E17"/>
    <mergeCell ref="L36:M38"/>
    <mergeCell ref="G15:G16"/>
    <mergeCell ref="H15:H17"/>
    <mergeCell ref="I15:I17"/>
    <mergeCell ref="J15:J17"/>
    <mergeCell ref="E36:E38"/>
    <mergeCell ref="G18:G19"/>
    <mergeCell ref="I24:I26"/>
    <mergeCell ref="H24:H26"/>
    <mergeCell ref="H18:H20"/>
    <mergeCell ref="E27:E29"/>
    <mergeCell ref="G27:G28"/>
    <mergeCell ref="H27:H29"/>
    <mergeCell ref="J24:J26"/>
    <mergeCell ref="J21:J23"/>
    <mergeCell ref="J27:J29"/>
    <mergeCell ref="K27:K29"/>
    <mergeCell ref="K30:K32"/>
    <mergeCell ref="V15:V17"/>
    <mergeCell ref="V24:V26"/>
    <mergeCell ref="V18:V20"/>
    <mergeCell ref="V21:V23"/>
    <mergeCell ref="K15:K17"/>
    <mergeCell ref="H30:H32"/>
    <mergeCell ref="I18:I20"/>
    <mergeCell ref="J18:J20"/>
    <mergeCell ref="H36:H38"/>
    <mergeCell ref="P27:Q29"/>
    <mergeCell ref="K24:K26"/>
    <mergeCell ref="K33:K35"/>
    <mergeCell ref="L33:M35"/>
    <mergeCell ref="P33:Q35"/>
    <mergeCell ref="L27:M29"/>
    <mergeCell ref="V30:V32"/>
    <mergeCell ref="V27:V29"/>
    <mergeCell ref="V33:V35"/>
    <mergeCell ref="A24:A26"/>
    <mergeCell ref="J33:J35"/>
    <mergeCell ref="A33:A35"/>
    <mergeCell ref="D33:D35"/>
    <mergeCell ref="E33:E35"/>
    <mergeCell ref="G33:G34"/>
    <mergeCell ref="H33:H35"/>
    <mergeCell ref="I30:I32"/>
    <mergeCell ref="J30:J32"/>
    <mergeCell ref="D24:D26"/>
    <mergeCell ref="E24:E26"/>
    <mergeCell ref="I33:I35"/>
    <mergeCell ref="D30:D32"/>
    <mergeCell ref="I27:I29"/>
    <mergeCell ref="G24:G25"/>
    <mergeCell ref="A27:A29"/>
    <mergeCell ref="D27:D29"/>
  </mergeCells>
  <printOptions horizontalCentered="1"/>
  <pageMargins left="0.19685039370078741" right="0.27559055118110237" top="0" bottom="0" header="0" footer="0"/>
  <pageSetup paperSize="5" scale="38" fitToHeight="40" orientation="landscape" r:id="rId1"/>
  <rowBreaks count="4" manualBreakCount="4">
    <brk id="29" max="21" man="1"/>
    <brk id="32" max="21" man="1"/>
    <brk id="47" max="21" man="1"/>
    <brk id="68" max="16383" man="1"/>
  </rowBreaks>
  <ignoredErrors>
    <ignoredError sqref="S20 U20 L32:U32 O17:T17 O26:U26 M23:U23 O29 O38 S38:U38 T50 Q50:S50 U50 S53:U53 S56:U56 R29:U29 S35:U35 S41 S44"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5"/>
  <sheetViews>
    <sheetView topLeftCell="I1" zoomScale="60" zoomScaleNormal="60" zoomScalePageLayoutView="60" workbookViewId="0">
      <selection activeCell="Z15" sqref="Z15:Z17"/>
    </sheetView>
  </sheetViews>
  <sheetFormatPr baseColWidth="10" defaultRowHeight="15" x14ac:dyDescent="0.25"/>
  <cols>
    <col min="1" max="1" width="6.28515625" customWidth="1"/>
    <col min="2" max="2" width="15.7109375" customWidth="1"/>
    <col min="3" max="4" width="16.140625" customWidth="1"/>
    <col min="5" max="5" width="27.5703125" customWidth="1"/>
    <col min="6" max="6" width="42.7109375" customWidth="1"/>
    <col min="7" max="7" width="6.7109375" customWidth="1"/>
    <col min="8" max="8" width="16" customWidth="1"/>
    <col min="9" max="10" width="15.42578125" customWidth="1"/>
    <col min="11" max="12" width="15.28515625" customWidth="1"/>
    <col min="13" max="13" width="13.42578125" customWidth="1"/>
    <col min="14" max="14" width="15.28515625" customWidth="1"/>
    <col min="15" max="15" width="13.28515625" customWidth="1"/>
    <col min="16" max="16" width="12.85546875" customWidth="1"/>
    <col min="17" max="17" width="13.28515625" customWidth="1"/>
    <col min="18" max="18" width="12.28515625" customWidth="1"/>
    <col min="19" max="19" width="13.28515625" customWidth="1"/>
    <col min="20" max="20" width="13.85546875" customWidth="1"/>
    <col min="21" max="21" width="13.28515625" customWidth="1"/>
    <col min="22" max="22" width="13.42578125" customWidth="1"/>
    <col min="23" max="23" width="13.28515625" customWidth="1"/>
    <col min="24" max="24" width="13.42578125" customWidth="1"/>
    <col min="25" max="25" width="13.28515625" customWidth="1"/>
    <col min="26" max="26" width="69.85546875" style="20" customWidth="1"/>
  </cols>
  <sheetData>
    <row r="2" spans="1:26" ht="15" customHeight="1" x14ac:dyDescent="0.3">
      <c r="A2" s="276" t="s">
        <v>18</v>
      </c>
      <c r="B2" s="276"/>
      <c r="C2" s="276"/>
      <c r="D2" s="276"/>
      <c r="E2" s="276"/>
      <c r="F2" s="276"/>
      <c r="G2" s="276"/>
      <c r="H2" s="276"/>
      <c r="I2" s="276"/>
      <c r="J2" s="276"/>
      <c r="K2" s="276"/>
      <c r="L2" s="276"/>
      <c r="M2" s="276"/>
      <c r="N2" s="276"/>
      <c r="O2" s="276"/>
      <c r="P2" s="276"/>
      <c r="Q2" s="276"/>
      <c r="R2" s="276"/>
      <c r="S2" s="276"/>
      <c r="T2" s="276"/>
      <c r="U2" s="276"/>
      <c r="V2" s="276"/>
      <c r="W2" s="276"/>
      <c r="X2" s="276"/>
      <c r="Y2" s="276"/>
      <c r="Z2" s="276"/>
    </row>
    <row r="3" spans="1:26" ht="15" customHeight="1" x14ac:dyDescent="0.3">
      <c r="A3" s="8"/>
      <c r="B3" s="8"/>
      <c r="C3" s="8"/>
      <c r="D3" s="8"/>
      <c r="E3" s="8"/>
      <c r="F3" s="8"/>
      <c r="G3" s="8"/>
      <c r="H3" s="8"/>
      <c r="I3" s="8"/>
      <c r="J3" s="8"/>
      <c r="K3" s="8"/>
      <c r="L3" s="8"/>
      <c r="M3" s="8"/>
      <c r="N3" s="8"/>
      <c r="O3" s="8"/>
      <c r="P3" s="8"/>
      <c r="Q3" s="8"/>
      <c r="R3" s="8"/>
      <c r="S3" s="8"/>
      <c r="T3" s="8"/>
      <c r="U3" s="8"/>
      <c r="V3" s="8"/>
      <c r="W3" s="8"/>
      <c r="X3" s="8"/>
      <c r="Y3" s="8"/>
      <c r="Z3" s="19"/>
    </row>
    <row r="4" spans="1:26" ht="15" customHeight="1" x14ac:dyDescent="0.3">
      <c r="A4" s="277" t="s">
        <v>14</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5" spans="1:26" ht="15" customHeight="1" x14ac:dyDescent="0.25"/>
    <row r="6" spans="1:26" ht="15" customHeight="1" x14ac:dyDescent="0.3">
      <c r="A6" s="9"/>
      <c r="B6" s="9"/>
      <c r="C6" s="9"/>
      <c r="D6" s="9"/>
      <c r="E6" s="9"/>
      <c r="F6" s="9"/>
      <c r="G6" s="9"/>
      <c r="H6" s="9"/>
      <c r="I6" s="9"/>
      <c r="J6" s="9"/>
      <c r="K6" s="9"/>
      <c r="L6" s="9"/>
      <c r="M6" s="9"/>
      <c r="N6" s="9"/>
      <c r="O6" s="9"/>
      <c r="P6" s="9"/>
      <c r="Q6" s="9"/>
      <c r="R6" s="9"/>
      <c r="S6" s="9"/>
      <c r="T6" s="9"/>
      <c r="U6" s="9"/>
      <c r="V6" s="9"/>
      <c r="W6" s="9"/>
      <c r="X6" s="9"/>
      <c r="Y6" s="9"/>
      <c r="Z6" s="21"/>
    </row>
    <row r="7" spans="1:26" ht="22.5" customHeight="1" x14ac:dyDescent="0.25">
      <c r="A7" s="256" t="s">
        <v>15</v>
      </c>
      <c r="B7" s="256"/>
      <c r="C7" s="256"/>
      <c r="D7" s="256"/>
      <c r="E7" s="256"/>
      <c r="F7" s="278" t="s">
        <v>21</v>
      </c>
      <c r="G7" s="278"/>
      <c r="H7" s="278"/>
      <c r="I7" s="278"/>
      <c r="J7" s="278"/>
      <c r="K7" s="278"/>
      <c r="L7" s="278"/>
      <c r="M7" s="278"/>
      <c r="N7" s="278"/>
      <c r="O7" s="278"/>
      <c r="P7" s="278"/>
      <c r="Q7" s="278"/>
      <c r="R7" s="278"/>
      <c r="S7" s="278"/>
      <c r="T7" s="278"/>
      <c r="U7" s="278"/>
      <c r="V7" s="278"/>
      <c r="W7" s="278"/>
      <c r="X7" s="278"/>
      <c r="Y7" s="278"/>
      <c r="Z7" s="278"/>
    </row>
    <row r="8" spans="1:26" ht="25.5" customHeight="1" x14ac:dyDescent="0.25">
      <c r="A8" s="256" t="s">
        <v>23</v>
      </c>
      <c r="B8" s="256"/>
      <c r="C8" s="256"/>
      <c r="D8" s="256"/>
      <c r="E8" s="256"/>
      <c r="F8" s="278" t="s">
        <v>146</v>
      </c>
      <c r="G8" s="278"/>
      <c r="H8" s="278"/>
      <c r="I8" s="278"/>
      <c r="J8" s="278"/>
      <c r="K8" s="278"/>
      <c r="L8" s="278"/>
      <c r="M8" s="278"/>
      <c r="N8" s="278"/>
      <c r="O8" s="278"/>
      <c r="P8" s="278"/>
      <c r="Q8" s="278"/>
      <c r="R8" s="278"/>
      <c r="S8" s="278"/>
      <c r="T8" s="278"/>
      <c r="U8" s="278"/>
      <c r="V8" s="278"/>
      <c r="W8" s="278"/>
      <c r="X8" s="278"/>
      <c r="Y8" s="278"/>
      <c r="Z8" s="278"/>
    </row>
    <row r="9" spans="1:26" ht="30" customHeight="1" x14ac:dyDescent="0.25">
      <c r="A9" s="256" t="s">
        <v>24</v>
      </c>
      <c r="B9" s="256"/>
      <c r="C9" s="256"/>
      <c r="D9" s="256"/>
      <c r="E9" s="256"/>
      <c r="F9" s="257" t="s">
        <v>22</v>
      </c>
      <c r="G9" s="257"/>
      <c r="H9" s="257"/>
      <c r="I9" s="257"/>
      <c r="J9" s="257"/>
      <c r="K9" s="257"/>
      <c r="L9" s="257"/>
      <c r="M9" s="257"/>
      <c r="N9" s="257"/>
      <c r="O9" s="257"/>
      <c r="P9" s="257"/>
      <c r="Q9" s="257"/>
      <c r="R9" s="257"/>
      <c r="S9" s="257"/>
      <c r="T9" s="257"/>
      <c r="U9" s="257"/>
      <c r="V9" s="257"/>
      <c r="W9" s="257"/>
      <c r="X9" s="257"/>
      <c r="Y9" s="257"/>
      <c r="Z9" s="257"/>
    </row>
    <row r="10" spans="1:26" ht="21.75" customHeight="1" x14ac:dyDescent="0.3">
      <c r="A10" s="11"/>
      <c r="B10" s="11"/>
      <c r="C10" s="11"/>
      <c r="D10" s="11"/>
      <c r="E10" s="11"/>
      <c r="F10" s="10"/>
      <c r="G10" s="10"/>
      <c r="H10" s="10"/>
      <c r="I10" s="10"/>
      <c r="J10" s="10"/>
      <c r="K10" s="10"/>
      <c r="L10" s="10"/>
      <c r="M10" s="10"/>
      <c r="N10" s="10"/>
      <c r="O10" s="10"/>
      <c r="P10" s="10"/>
      <c r="Q10" s="10"/>
      <c r="R10" s="10"/>
      <c r="S10" s="10"/>
      <c r="T10" s="10"/>
      <c r="U10" s="10"/>
      <c r="V10" s="284" t="s">
        <v>16</v>
      </c>
      <c r="W10" s="284"/>
      <c r="X10" s="285" t="s">
        <v>212</v>
      </c>
      <c r="Y10" s="285"/>
      <c r="Z10" s="285"/>
    </row>
    <row r="11" spans="1:26" ht="15.75" thickBot="1" x14ac:dyDescent="0.3">
      <c r="A11" s="11"/>
      <c r="B11" s="11"/>
      <c r="C11" s="11"/>
      <c r="D11" s="11"/>
      <c r="E11" s="11"/>
      <c r="F11" s="11"/>
      <c r="G11" s="11"/>
      <c r="H11" s="11"/>
      <c r="I11" s="11"/>
      <c r="J11" s="11"/>
      <c r="O11" s="11"/>
      <c r="P11" s="11"/>
      <c r="Q11" s="11"/>
      <c r="R11" s="11"/>
      <c r="S11" s="11"/>
      <c r="T11" s="11"/>
      <c r="U11" s="11"/>
    </row>
    <row r="12" spans="1:26" ht="15.75" thickBot="1" x14ac:dyDescent="0.3">
      <c r="L12" s="260" t="s">
        <v>63</v>
      </c>
      <c r="M12" s="261"/>
      <c r="N12" s="260" t="s">
        <v>65</v>
      </c>
      <c r="O12" s="261"/>
      <c r="P12" s="260" t="s">
        <v>66</v>
      </c>
      <c r="Q12" s="261"/>
      <c r="R12" s="260" t="s">
        <v>67</v>
      </c>
      <c r="S12" s="261"/>
      <c r="T12" s="260" t="s">
        <v>64</v>
      </c>
      <c r="U12" s="261"/>
      <c r="V12" s="260" t="s">
        <v>68</v>
      </c>
      <c r="W12" s="286"/>
      <c r="X12" s="260" t="s">
        <v>5</v>
      </c>
      <c r="Y12" s="286"/>
      <c r="Z12" s="281" t="s">
        <v>12</v>
      </c>
    </row>
    <row r="13" spans="1:26" s="1" customFormat="1" ht="39.950000000000003" customHeight="1" x14ac:dyDescent="0.25">
      <c r="A13" s="239" t="s">
        <v>0</v>
      </c>
      <c r="B13" s="239" t="s">
        <v>25</v>
      </c>
      <c r="C13" s="239" t="s">
        <v>26</v>
      </c>
      <c r="D13" s="239" t="s">
        <v>31</v>
      </c>
      <c r="E13" s="270" t="s">
        <v>13</v>
      </c>
      <c r="F13" s="262" t="s">
        <v>19</v>
      </c>
      <c r="G13" s="263"/>
      <c r="H13" s="268" t="s">
        <v>117</v>
      </c>
      <c r="I13" s="268" t="s">
        <v>17</v>
      </c>
      <c r="J13" s="268" t="s">
        <v>27</v>
      </c>
      <c r="K13" s="270" t="s">
        <v>20</v>
      </c>
      <c r="L13" s="266" t="s">
        <v>6</v>
      </c>
      <c r="M13" s="266" t="s">
        <v>7</v>
      </c>
      <c r="N13" s="266" t="s">
        <v>6</v>
      </c>
      <c r="O13" s="266" t="s">
        <v>7</v>
      </c>
      <c r="P13" s="266" t="s">
        <v>6</v>
      </c>
      <c r="Q13" s="266" t="s">
        <v>7</v>
      </c>
      <c r="R13" s="266" t="s">
        <v>6</v>
      </c>
      <c r="S13" s="266" t="s">
        <v>7</v>
      </c>
      <c r="T13" s="266" t="s">
        <v>6</v>
      </c>
      <c r="U13" s="266" t="s">
        <v>7</v>
      </c>
      <c r="V13" s="266" t="s">
        <v>6</v>
      </c>
      <c r="W13" s="266" t="s">
        <v>7</v>
      </c>
      <c r="X13" s="266" t="s">
        <v>6</v>
      </c>
      <c r="Y13" s="287" t="s">
        <v>7</v>
      </c>
      <c r="Z13" s="282"/>
    </row>
    <row r="14" spans="1:26" s="1" customFormat="1" ht="39.950000000000003" customHeight="1" thickBot="1" x14ac:dyDescent="0.3">
      <c r="A14" s="240"/>
      <c r="B14" s="240"/>
      <c r="C14" s="240"/>
      <c r="D14" s="240"/>
      <c r="E14" s="271"/>
      <c r="F14" s="264"/>
      <c r="G14" s="265"/>
      <c r="H14" s="275"/>
      <c r="I14" s="269"/>
      <c r="J14" s="275"/>
      <c r="K14" s="271"/>
      <c r="L14" s="274"/>
      <c r="M14" s="274"/>
      <c r="N14" s="274"/>
      <c r="O14" s="274"/>
      <c r="P14" s="274"/>
      <c r="Q14" s="274"/>
      <c r="R14" s="274"/>
      <c r="S14" s="274"/>
      <c r="T14" s="274"/>
      <c r="U14" s="274"/>
      <c r="V14" s="274"/>
      <c r="W14" s="274"/>
      <c r="X14" s="274"/>
      <c r="Y14" s="288"/>
      <c r="Z14" s="282"/>
    </row>
    <row r="15" spans="1:26" s="17" customFormat="1" ht="84.95" customHeight="1" thickTop="1" thickBot="1" x14ac:dyDescent="0.3">
      <c r="A15" s="134">
        <v>7</v>
      </c>
      <c r="B15" s="54">
        <v>2.2000000000000002</v>
      </c>
      <c r="C15" s="54" t="s">
        <v>36</v>
      </c>
      <c r="D15" s="289" t="s">
        <v>175</v>
      </c>
      <c r="E15" s="199" t="s">
        <v>171</v>
      </c>
      <c r="F15" s="42" t="s">
        <v>126</v>
      </c>
      <c r="G15" s="159" t="s">
        <v>120</v>
      </c>
      <c r="H15" s="170"/>
      <c r="I15" s="154" t="s">
        <v>33</v>
      </c>
      <c r="J15" s="295">
        <v>0.9778</v>
      </c>
      <c r="K15" s="137">
        <v>0.95</v>
      </c>
      <c r="L15" s="55">
        <v>5541412</v>
      </c>
      <c r="M15" s="55">
        <v>5276783</v>
      </c>
      <c r="N15" s="55">
        <v>5488988</v>
      </c>
      <c r="O15" s="55">
        <v>5745968</v>
      </c>
      <c r="P15" s="55">
        <v>5445404</v>
      </c>
      <c r="Q15" s="55">
        <v>5774367</v>
      </c>
      <c r="R15" s="55">
        <v>5453409</v>
      </c>
      <c r="S15" s="55">
        <v>5453409</v>
      </c>
      <c r="T15" s="55">
        <v>5536463</v>
      </c>
      <c r="U15" s="55">
        <v>5633567</v>
      </c>
      <c r="V15" s="55">
        <v>5602180</v>
      </c>
      <c r="W15" s="56"/>
      <c r="X15" s="55"/>
      <c r="Y15" s="56"/>
      <c r="Z15" s="161" t="s">
        <v>199</v>
      </c>
    </row>
    <row r="16" spans="1:26" s="17" customFormat="1" ht="84.95" customHeight="1" thickTop="1" x14ac:dyDescent="0.25">
      <c r="A16" s="135"/>
      <c r="B16" s="37">
        <v>4.0999999999999996</v>
      </c>
      <c r="C16" s="37" t="s">
        <v>69</v>
      </c>
      <c r="D16" s="289"/>
      <c r="E16" s="199"/>
      <c r="F16" s="43" t="s">
        <v>127</v>
      </c>
      <c r="G16" s="160"/>
      <c r="H16" s="171"/>
      <c r="I16" s="154"/>
      <c r="J16" s="216"/>
      <c r="K16" s="138"/>
      <c r="L16" s="57">
        <v>5833065</v>
      </c>
      <c r="M16" s="57">
        <v>5367967</v>
      </c>
      <c r="N16" s="57">
        <v>5777882</v>
      </c>
      <c r="O16" s="57">
        <v>5826198</v>
      </c>
      <c r="P16" s="57">
        <v>5732004</v>
      </c>
      <c r="Q16" s="57">
        <v>5862664</v>
      </c>
      <c r="R16" s="55">
        <v>5453409</v>
      </c>
      <c r="S16" s="55">
        <v>5453409</v>
      </c>
      <c r="T16" s="57">
        <v>5827856</v>
      </c>
      <c r="U16" s="57">
        <v>5712812</v>
      </c>
      <c r="V16" s="57">
        <v>5897032</v>
      </c>
      <c r="W16" s="58"/>
      <c r="X16" s="57"/>
      <c r="Y16" s="59"/>
      <c r="Z16" s="162"/>
    </row>
    <row r="17" spans="1:26" s="17" customFormat="1" ht="60" customHeight="1" thickBot="1" x14ac:dyDescent="0.3">
      <c r="A17" s="136"/>
      <c r="B17" s="49"/>
      <c r="C17" s="50"/>
      <c r="D17" s="290"/>
      <c r="E17" s="291"/>
      <c r="F17" s="52" t="s">
        <v>70</v>
      </c>
      <c r="G17" s="46"/>
      <c r="H17" s="172"/>
      <c r="I17" s="292"/>
      <c r="J17" s="216"/>
      <c r="K17" s="139"/>
      <c r="L17" s="60">
        <f>L15/L16</f>
        <v>0.95000004285911432</v>
      </c>
      <c r="M17" s="60">
        <f t="shared" ref="M17:Y17" si="0">M15/M16</f>
        <v>0.98301330839030865</v>
      </c>
      <c r="N17" s="60">
        <f t="shared" si="0"/>
        <v>0.95000001730738015</v>
      </c>
      <c r="O17" s="60">
        <f t="shared" si="0"/>
        <v>0.98622944156721071</v>
      </c>
      <c r="P17" s="60">
        <f t="shared" si="0"/>
        <v>0.95000003489181095</v>
      </c>
      <c r="Q17" s="60">
        <f t="shared" si="0"/>
        <v>0.98493909935824397</v>
      </c>
      <c r="R17" s="60">
        <f t="shared" si="0"/>
        <v>1</v>
      </c>
      <c r="S17" s="60">
        <f t="shared" si="0"/>
        <v>1</v>
      </c>
      <c r="T17" s="60">
        <f t="shared" si="0"/>
        <v>0.94999996568206213</v>
      </c>
      <c r="U17" s="60">
        <f t="shared" si="0"/>
        <v>0.98612854755241375</v>
      </c>
      <c r="V17" s="60">
        <f t="shared" si="0"/>
        <v>0.94999993216926748</v>
      </c>
      <c r="W17" s="61" t="e">
        <f t="shared" si="0"/>
        <v>#DIV/0!</v>
      </c>
      <c r="X17" s="60" t="e">
        <f t="shared" si="0"/>
        <v>#DIV/0!</v>
      </c>
      <c r="Y17" s="62" t="e">
        <f t="shared" si="0"/>
        <v>#DIV/0!</v>
      </c>
      <c r="Z17" s="163"/>
    </row>
    <row r="18" spans="1:26" ht="105" customHeight="1" thickTop="1" thickBot="1" x14ac:dyDescent="0.3">
      <c r="A18" s="134">
        <v>8</v>
      </c>
      <c r="B18" s="37">
        <v>2.2000000000000002</v>
      </c>
      <c r="C18" s="37" t="s">
        <v>36</v>
      </c>
      <c r="D18" s="293" t="s">
        <v>175</v>
      </c>
      <c r="E18" s="198" t="s">
        <v>172</v>
      </c>
      <c r="F18" s="42" t="s">
        <v>128</v>
      </c>
      <c r="G18" s="159"/>
      <c r="H18" s="170"/>
      <c r="I18" s="140" t="s">
        <v>33</v>
      </c>
      <c r="J18" s="215">
        <v>0.98650000000000004</v>
      </c>
      <c r="K18" s="137">
        <v>0.95</v>
      </c>
      <c r="L18" s="55">
        <v>101689</v>
      </c>
      <c r="M18" s="55">
        <v>86675</v>
      </c>
      <c r="N18" s="55">
        <v>106808</v>
      </c>
      <c r="O18" s="55">
        <v>88479</v>
      </c>
      <c r="P18" s="55">
        <v>111739</v>
      </c>
      <c r="Q18" s="55">
        <v>88303</v>
      </c>
      <c r="R18" s="55">
        <v>110254</v>
      </c>
      <c r="S18" s="55">
        <v>88303</v>
      </c>
      <c r="T18" s="55">
        <v>107376</v>
      </c>
      <c r="U18" s="55">
        <v>83632</v>
      </c>
      <c r="V18" s="55">
        <v>102254</v>
      </c>
      <c r="W18" s="63"/>
      <c r="X18" s="55"/>
      <c r="Y18" s="56"/>
      <c r="Z18" s="161" t="s">
        <v>199</v>
      </c>
    </row>
    <row r="19" spans="1:26" ht="105" customHeight="1" thickTop="1" x14ac:dyDescent="0.25">
      <c r="A19" s="135"/>
      <c r="B19" s="48">
        <v>4.2</v>
      </c>
      <c r="C19" s="37" t="s">
        <v>71</v>
      </c>
      <c r="D19" s="289"/>
      <c r="E19" s="199"/>
      <c r="F19" s="43" t="s">
        <v>129</v>
      </c>
      <c r="G19" s="160"/>
      <c r="H19" s="171"/>
      <c r="I19" s="141"/>
      <c r="J19" s="216"/>
      <c r="K19" s="138"/>
      <c r="L19" s="57">
        <v>107041</v>
      </c>
      <c r="M19" s="57">
        <v>87200</v>
      </c>
      <c r="N19" s="57">
        <v>112429</v>
      </c>
      <c r="O19" s="57">
        <v>88410</v>
      </c>
      <c r="P19" s="57">
        <v>117620</v>
      </c>
      <c r="Q19" s="57">
        <v>88349</v>
      </c>
      <c r="R19" s="57">
        <v>116057</v>
      </c>
      <c r="S19" s="57">
        <v>88349</v>
      </c>
      <c r="T19" s="57">
        <v>113027</v>
      </c>
      <c r="U19" s="57">
        <v>84295</v>
      </c>
      <c r="V19" s="57">
        <v>107636</v>
      </c>
      <c r="W19" s="64"/>
      <c r="X19" s="57"/>
      <c r="Y19" s="65"/>
      <c r="Z19" s="162"/>
    </row>
    <row r="20" spans="1:26" ht="121.5" customHeight="1" thickBot="1" x14ac:dyDescent="0.3">
      <c r="A20" s="136"/>
      <c r="B20" s="49"/>
      <c r="C20" s="50"/>
      <c r="D20" s="290"/>
      <c r="E20" s="200"/>
      <c r="F20" s="52" t="s">
        <v>72</v>
      </c>
      <c r="G20" s="46"/>
      <c r="H20" s="172"/>
      <c r="I20" s="142"/>
      <c r="J20" s="217"/>
      <c r="K20" s="139"/>
      <c r="L20" s="60">
        <f t="shared" ref="L20:Y20" si="1">L18/L19</f>
        <v>0.95000046711073327</v>
      </c>
      <c r="M20" s="60">
        <f t="shared" si="1"/>
        <v>0.99397935779816515</v>
      </c>
      <c r="N20" s="60">
        <f t="shared" si="1"/>
        <v>0.95000400252603867</v>
      </c>
      <c r="O20" s="60">
        <f t="shared" si="1"/>
        <v>1.0007804546996946</v>
      </c>
      <c r="P20" s="60">
        <f t="shared" si="1"/>
        <v>0.95</v>
      </c>
      <c r="Q20" s="60">
        <f t="shared" si="1"/>
        <v>0.99947933762691143</v>
      </c>
      <c r="R20" s="60">
        <f t="shared" si="1"/>
        <v>0.94999870753164395</v>
      </c>
      <c r="S20" s="60">
        <v>0.99</v>
      </c>
      <c r="T20" s="60">
        <f t="shared" si="1"/>
        <v>0.95000309660523596</v>
      </c>
      <c r="U20" s="60">
        <f t="shared" si="1"/>
        <v>0.99213476481404594</v>
      </c>
      <c r="V20" s="60">
        <f t="shared" si="1"/>
        <v>0.94999814188561449</v>
      </c>
      <c r="W20" s="66" t="e">
        <f t="shared" si="1"/>
        <v>#DIV/0!</v>
      </c>
      <c r="X20" s="60" t="e">
        <f t="shared" si="1"/>
        <v>#DIV/0!</v>
      </c>
      <c r="Y20" s="61" t="e">
        <f t="shared" si="1"/>
        <v>#DIV/0!</v>
      </c>
      <c r="Z20" s="163"/>
    </row>
    <row r="21" spans="1:26" ht="110.1" customHeight="1" thickTop="1" thickBot="1" x14ac:dyDescent="0.3">
      <c r="A21" s="134">
        <v>9</v>
      </c>
      <c r="B21" s="54">
        <v>2.2000000000000002</v>
      </c>
      <c r="C21" s="54" t="s">
        <v>36</v>
      </c>
      <c r="D21" s="294" t="s">
        <v>175</v>
      </c>
      <c r="E21" s="198" t="s">
        <v>173</v>
      </c>
      <c r="F21" s="42" t="s">
        <v>130</v>
      </c>
      <c r="G21" s="159"/>
      <c r="H21" s="170"/>
      <c r="I21" s="140" t="s">
        <v>33</v>
      </c>
      <c r="J21" s="215">
        <v>0.99170000000000003</v>
      </c>
      <c r="K21" s="137">
        <v>0.95</v>
      </c>
      <c r="L21" s="55">
        <v>1403798</v>
      </c>
      <c r="M21" s="67">
        <v>1081929</v>
      </c>
      <c r="N21" s="55">
        <v>1399402</v>
      </c>
      <c r="O21" s="67">
        <v>1035363</v>
      </c>
      <c r="P21" s="55">
        <v>1412498</v>
      </c>
      <c r="Q21" s="67">
        <v>992466</v>
      </c>
      <c r="R21" s="55">
        <v>1415965</v>
      </c>
      <c r="S21" s="67">
        <v>992466</v>
      </c>
      <c r="T21" s="55">
        <v>1422937</v>
      </c>
      <c r="U21" s="67">
        <v>979123</v>
      </c>
      <c r="V21" s="55">
        <v>1414503</v>
      </c>
      <c r="W21" s="56"/>
      <c r="X21" s="67"/>
      <c r="Y21" s="56"/>
      <c r="Z21" s="164" t="s">
        <v>199</v>
      </c>
    </row>
    <row r="22" spans="1:26" ht="110.1" customHeight="1" thickTop="1" x14ac:dyDescent="0.25">
      <c r="A22" s="135"/>
      <c r="B22" s="37">
        <v>4.0999999999999996</v>
      </c>
      <c r="C22" s="37" t="s">
        <v>73</v>
      </c>
      <c r="D22" s="289"/>
      <c r="E22" s="199"/>
      <c r="F22" s="43" t="s">
        <v>131</v>
      </c>
      <c r="G22" s="160"/>
      <c r="H22" s="171"/>
      <c r="I22" s="141"/>
      <c r="J22" s="216"/>
      <c r="K22" s="138"/>
      <c r="L22" s="57">
        <v>1477682</v>
      </c>
      <c r="M22" s="57">
        <v>1093019</v>
      </c>
      <c r="N22" s="57">
        <v>1473055</v>
      </c>
      <c r="O22" s="57">
        <v>1047407</v>
      </c>
      <c r="P22" s="57">
        <v>1486840</v>
      </c>
      <c r="Q22" s="57">
        <v>996602</v>
      </c>
      <c r="R22" s="57">
        <v>1490489</v>
      </c>
      <c r="S22" s="57">
        <v>996602</v>
      </c>
      <c r="T22" s="57">
        <v>1497828</v>
      </c>
      <c r="U22" s="57">
        <v>984128</v>
      </c>
      <c r="V22" s="57">
        <v>1488950</v>
      </c>
      <c r="W22" s="58"/>
      <c r="X22" s="57"/>
      <c r="Y22" s="65"/>
      <c r="Z22" s="165"/>
    </row>
    <row r="23" spans="1:26" ht="107.25" customHeight="1" thickBot="1" x14ac:dyDescent="0.3">
      <c r="A23" s="136"/>
      <c r="B23" s="50"/>
      <c r="C23" s="50"/>
      <c r="D23" s="290"/>
      <c r="E23" s="200"/>
      <c r="F23" s="53" t="s">
        <v>74</v>
      </c>
      <c r="G23" s="46"/>
      <c r="H23" s="172"/>
      <c r="I23" s="142"/>
      <c r="J23" s="217"/>
      <c r="K23" s="139"/>
      <c r="L23" s="60">
        <f t="shared" ref="L23:Y23" si="2">L21/L22</f>
        <v>0.95000006767355905</v>
      </c>
      <c r="M23" s="87">
        <f t="shared" si="2"/>
        <v>0.98985379028177922</v>
      </c>
      <c r="N23" s="60">
        <f t="shared" si="2"/>
        <v>0.94999983028468049</v>
      </c>
      <c r="O23" s="60">
        <f t="shared" si="2"/>
        <v>0.98850112706903814</v>
      </c>
      <c r="P23" s="60">
        <f t="shared" si="2"/>
        <v>0.95</v>
      </c>
      <c r="Q23" s="60">
        <f t="shared" si="2"/>
        <v>0.99584989795324508</v>
      </c>
      <c r="R23" s="60">
        <f t="shared" si="2"/>
        <v>0.95000030191433815</v>
      </c>
      <c r="S23" s="60">
        <f t="shared" si="2"/>
        <v>0.99584989795324508</v>
      </c>
      <c r="T23" s="60">
        <f t="shared" si="2"/>
        <v>0.95000026705335994</v>
      </c>
      <c r="U23" s="60">
        <f t="shared" si="2"/>
        <v>0.99491427944332445</v>
      </c>
      <c r="V23" s="60">
        <f t="shared" si="2"/>
        <v>0.95000033580711241</v>
      </c>
      <c r="W23" s="61" t="e">
        <f t="shared" si="2"/>
        <v>#DIV/0!</v>
      </c>
      <c r="X23" s="60" t="e">
        <f t="shared" si="2"/>
        <v>#DIV/0!</v>
      </c>
      <c r="Y23" s="61" t="e">
        <f t="shared" si="2"/>
        <v>#DIV/0!</v>
      </c>
      <c r="Z23" s="166"/>
    </row>
    <row r="24" spans="1:26" ht="15.75" thickTop="1" x14ac:dyDescent="0.25">
      <c r="A24" s="34" t="s">
        <v>174</v>
      </c>
    </row>
    <row r="25" spans="1:26" x14ac:dyDescent="0.25">
      <c r="A25" s="34"/>
    </row>
  </sheetData>
  <mergeCells count="69">
    <mergeCell ref="I21:I23"/>
    <mergeCell ref="G21:G22"/>
    <mergeCell ref="L12:M12"/>
    <mergeCell ref="N12:O12"/>
    <mergeCell ref="J15:J17"/>
    <mergeCell ref="K15:K17"/>
    <mergeCell ref="J18:J20"/>
    <mergeCell ref="K18:K20"/>
    <mergeCell ref="Z21:Z23"/>
    <mergeCell ref="Z15:Z17"/>
    <mergeCell ref="A18:A20"/>
    <mergeCell ref="D18:D20"/>
    <mergeCell ref="E18:E20"/>
    <mergeCell ref="H18:H20"/>
    <mergeCell ref="I18:I20"/>
    <mergeCell ref="Z18:Z20"/>
    <mergeCell ref="G15:G16"/>
    <mergeCell ref="G18:G19"/>
    <mergeCell ref="J21:J23"/>
    <mergeCell ref="K21:K23"/>
    <mergeCell ref="A21:A23"/>
    <mergeCell ref="D21:D23"/>
    <mergeCell ref="E21:E23"/>
    <mergeCell ref="H21:H23"/>
    <mergeCell ref="Y13:Y14"/>
    <mergeCell ref="A15:A17"/>
    <mergeCell ref="D15:D17"/>
    <mergeCell ref="E15:E17"/>
    <mergeCell ref="H15:H17"/>
    <mergeCell ref="I15:I17"/>
    <mergeCell ref="L13:L14"/>
    <mergeCell ref="M13:M14"/>
    <mergeCell ref="T13:T14"/>
    <mergeCell ref="U13:U14"/>
    <mergeCell ref="V13:V14"/>
    <mergeCell ref="W13:W14"/>
    <mergeCell ref="X13:X14"/>
    <mergeCell ref="P13:P14"/>
    <mergeCell ref="N13:N14"/>
    <mergeCell ref="Q13:Q14"/>
    <mergeCell ref="R13:R14"/>
    <mergeCell ref="S13:S14"/>
    <mergeCell ref="H13:H14"/>
    <mergeCell ref="I13:I14"/>
    <mergeCell ref="J13:J14"/>
    <mergeCell ref="K13:K14"/>
    <mergeCell ref="O13:O14"/>
    <mergeCell ref="A9:E9"/>
    <mergeCell ref="F9:Z9"/>
    <mergeCell ref="V10:W10"/>
    <mergeCell ref="X10:Z10"/>
    <mergeCell ref="P12:Q12"/>
    <mergeCell ref="R12:S12"/>
    <mergeCell ref="T12:U12"/>
    <mergeCell ref="V12:W12"/>
    <mergeCell ref="X12:Y12"/>
    <mergeCell ref="Z12:Z14"/>
    <mergeCell ref="A13:A14"/>
    <mergeCell ref="B13:B14"/>
    <mergeCell ref="C13:C14"/>
    <mergeCell ref="D13:D14"/>
    <mergeCell ref="E13:E14"/>
    <mergeCell ref="F13:G14"/>
    <mergeCell ref="A2:Z2"/>
    <mergeCell ref="A4:Z4"/>
    <mergeCell ref="A7:E7"/>
    <mergeCell ref="F7:Z7"/>
    <mergeCell ref="A8:E8"/>
    <mergeCell ref="F8:Z8"/>
  </mergeCells>
  <printOptions horizontalCentered="1"/>
  <pageMargins left="0.19685039370078741" right="0.27559055118110237" top="0" bottom="0" header="0" footer="0"/>
  <pageSetup paperSize="5" scale="36" fitToHeight="40" orientation="landscape" r:id="rId1"/>
  <ignoredErrors>
    <ignoredError sqref="V17:Y17 V20:Y20 V23:Y23" evalErro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0"/>
  <sheetViews>
    <sheetView tabSelected="1" view="pageBreakPreview" topLeftCell="A4" zoomScale="60" zoomScaleNormal="60" workbookViewId="0">
      <pane xSplit="5" ySplit="11" topLeftCell="F15" activePane="bottomRight" state="frozen"/>
      <selection activeCell="A4" sqref="A4"/>
      <selection pane="topRight" activeCell="F4" sqref="F4"/>
      <selection pane="bottomLeft" activeCell="A15" sqref="A15"/>
      <selection pane="bottomRight" activeCell="V9" sqref="V9"/>
    </sheetView>
  </sheetViews>
  <sheetFormatPr baseColWidth="10" defaultRowHeight="15" x14ac:dyDescent="0.25"/>
  <cols>
    <col min="1" max="1" width="5.85546875" customWidth="1"/>
    <col min="2" max="2" width="15.7109375" customWidth="1"/>
    <col min="3" max="3" width="16.140625" customWidth="1"/>
    <col min="4" max="4" width="27.5703125" customWidth="1"/>
    <col min="5" max="5" width="42.7109375" customWidth="1"/>
    <col min="6" max="6" width="6.7109375" customWidth="1"/>
    <col min="7" max="7" width="16" customWidth="1"/>
    <col min="8" max="8" width="15.42578125" customWidth="1"/>
    <col min="9" max="9" width="11" customWidth="1"/>
    <col min="10" max="10" width="15.28515625" customWidth="1"/>
    <col min="11" max="11" width="10.5703125" customWidth="1"/>
    <col min="12" max="13" width="14.140625" customWidth="1"/>
    <col min="14" max="15" width="14.85546875" customWidth="1"/>
    <col min="16" max="17" width="14.140625" customWidth="1"/>
    <col min="18" max="18" width="14.85546875" customWidth="1"/>
    <col min="19" max="19" width="14.140625" customWidth="1"/>
    <col min="20" max="21" width="14.85546875" customWidth="1"/>
    <col min="22" max="22" width="69.85546875" customWidth="1"/>
  </cols>
  <sheetData>
    <row r="2" spans="1:22" ht="15" customHeight="1" x14ac:dyDescent="0.3">
      <c r="A2" s="276" t="s">
        <v>18</v>
      </c>
      <c r="B2" s="276"/>
      <c r="C2" s="276"/>
      <c r="D2" s="276"/>
      <c r="E2" s="276"/>
      <c r="F2" s="276"/>
      <c r="G2" s="276"/>
      <c r="H2" s="276"/>
      <c r="I2" s="276"/>
      <c r="J2" s="276"/>
      <c r="K2" s="276"/>
      <c r="L2" s="276"/>
      <c r="M2" s="276"/>
      <c r="N2" s="276"/>
      <c r="O2" s="276"/>
      <c r="P2" s="276"/>
      <c r="Q2" s="276"/>
      <c r="R2" s="276"/>
      <c r="S2" s="276"/>
      <c r="T2" s="276"/>
      <c r="U2" s="276"/>
    </row>
    <row r="3" spans="1:22" ht="15" customHeight="1" x14ac:dyDescent="0.3">
      <c r="A3" s="8"/>
      <c r="B3" s="8"/>
      <c r="C3" s="8"/>
      <c r="D3" s="8"/>
      <c r="E3" s="8"/>
      <c r="F3" s="8"/>
      <c r="G3" s="8"/>
      <c r="H3" s="8"/>
      <c r="I3" s="8"/>
      <c r="J3" s="8"/>
      <c r="K3" s="8"/>
      <c r="L3" s="8"/>
      <c r="M3" s="8"/>
      <c r="N3" s="8"/>
      <c r="O3" s="8"/>
      <c r="P3" s="8"/>
      <c r="Q3" s="8"/>
      <c r="R3" s="8"/>
      <c r="S3" s="8"/>
      <c r="T3" s="8"/>
      <c r="U3" s="8"/>
    </row>
    <row r="4" spans="1:22" ht="15" customHeight="1" x14ac:dyDescent="0.3">
      <c r="A4" s="277" t="s">
        <v>14</v>
      </c>
      <c r="B4" s="277"/>
      <c r="C4" s="277"/>
      <c r="D4" s="277"/>
      <c r="E4" s="277"/>
      <c r="F4" s="277"/>
      <c r="G4" s="277"/>
      <c r="H4" s="277"/>
      <c r="I4" s="277"/>
      <c r="J4" s="277"/>
      <c r="K4" s="277"/>
      <c r="L4" s="277"/>
      <c r="M4" s="277"/>
      <c r="N4" s="277"/>
      <c r="O4" s="277"/>
      <c r="P4" s="277"/>
      <c r="Q4" s="277"/>
      <c r="R4" s="277"/>
      <c r="S4" s="277"/>
      <c r="T4" s="277"/>
      <c r="U4" s="277"/>
    </row>
    <row r="5" spans="1:22" ht="15" customHeight="1" x14ac:dyDescent="0.25"/>
    <row r="6" spans="1:22" ht="15" customHeight="1" x14ac:dyDescent="0.3">
      <c r="A6" s="9"/>
      <c r="B6" s="9"/>
      <c r="C6" s="9"/>
      <c r="D6" s="9"/>
      <c r="E6" s="9"/>
      <c r="F6" s="9"/>
      <c r="G6" s="9"/>
      <c r="H6" s="9"/>
      <c r="I6" s="9"/>
      <c r="J6" s="9"/>
      <c r="K6" s="9"/>
      <c r="L6" s="9"/>
      <c r="M6" s="9"/>
      <c r="N6" s="9"/>
      <c r="O6" s="9"/>
      <c r="P6" s="9"/>
      <c r="Q6" s="9"/>
      <c r="R6" s="9"/>
      <c r="S6" s="9"/>
      <c r="T6" s="9"/>
      <c r="U6" s="9"/>
    </row>
    <row r="7" spans="1:22" ht="22.5" customHeight="1" x14ac:dyDescent="0.25">
      <c r="A7" s="256" t="s">
        <v>15</v>
      </c>
      <c r="B7" s="256"/>
      <c r="C7" s="256"/>
      <c r="D7" s="256"/>
      <c r="E7" s="278" t="s">
        <v>21</v>
      </c>
      <c r="F7" s="278"/>
      <c r="G7" s="278"/>
      <c r="H7" s="278"/>
      <c r="I7" s="278"/>
      <c r="J7" s="278"/>
      <c r="K7" s="278"/>
      <c r="L7" s="278"/>
      <c r="M7" s="278"/>
      <c r="N7" s="278"/>
      <c r="O7" s="278"/>
      <c r="P7" s="278"/>
      <c r="Q7" s="278"/>
      <c r="R7" s="278"/>
      <c r="S7" s="278"/>
      <c r="T7" s="278"/>
      <c r="U7" s="278"/>
    </row>
    <row r="8" spans="1:22" ht="25.5" customHeight="1" x14ac:dyDescent="0.25">
      <c r="A8" s="256" t="s">
        <v>75</v>
      </c>
      <c r="B8" s="256"/>
      <c r="C8" s="256"/>
      <c r="D8" s="256"/>
      <c r="E8" s="278" t="s">
        <v>79</v>
      </c>
      <c r="F8" s="278"/>
      <c r="G8" s="278"/>
      <c r="H8" s="278"/>
      <c r="I8" s="278"/>
      <c r="J8" s="278"/>
      <c r="K8" s="278"/>
      <c r="L8" s="278"/>
      <c r="M8" s="278"/>
      <c r="N8" s="278"/>
      <c r="O8" s="278"/>
      <c r="P8" s="278"/>
      <c r="Q8" s="278"/>
      <c r="R8" s="278"/>
      <c r="S8" s="278"/>
      <c r="T8" s="278"/>
      <c r="U8" s="278"/>
    </row>
    <row r="9" spans="1:22" ht="30" customHeight="1" x14ac:dyDescent="0.25">
      <c r="A9" s="256" t="s">
        <v>76</v>
      </c>
      <c r="B9" s="256"/>
      <c r="C9" s="256"/>
      <c r="D9" s="256"/>
      <c r="E9" s="257" t="s">
        <v>22</v>
      </c>
      <c r="F9" s="257"/>
      <c r="G9" s="257"/>
      <c r="H9" s="257"/>
      <c r="I9" s="257"/>
      <c r="J9" s="257"/>
      <c r="K9" s="257"/>
      <c r="L9" s="257"/>
      <c r="M9" s="257"/>
      <c r="N9" s="257"/>
      <c r="O9" s="257"/>
      <c r="P9" s="257"/>
      <c r="Q9" s="257"/>
      <c r="R9" s="257"/>
      <c r="S9" s="257"/>
      <c r="T9" s="257"/>
      <c r="U9" s="257"/>
    </row>
    <row r="10" spans="1:22" ht="21.75" customHeight="1" x14ac:dyDescent="0.3">
      <c r="A10" s="11"/>
      <c r="B10" s="11"/>
      <c r="C10" s="11"/>
      <c r="D10" s="11"/>
      <c r="E10" s="10"/>
      <c r="F10" s="10"/>
      <c r="G10" s="10"/>
      <c r="H10" s="10"/>
      <c r="I10" s="10"/>
      <c r="J10" s="10"/>
      <c r="K10" s="10"/>
      <c r="L10" s="10"/>
      <c r="M10" s="10"/>
      <c r="N10" s="10"/>
      <c r="O10" s="10"/>
      <c r="P10" s="10"/>
      <c r="Q10" s="10"/>
      <c r="R10" s="284" t="s">
        <v>16</v>
      </c>
      <c r="S10" s="284"/>
      <c r="T10" s="309" t="s">
        <v>213</v>
      </c>
      <c r="U10" s="309"/>
      <c r="V10" s="309"/>
    </row>
    <row r="11" spans="1:22" ht="29.25" customHeight="1" thickBot="1" x14ac:dyDescent="0.3">
      <c r="A11" s="11"/>
      <c r="B11" s="11"/>
      <c r="C11" s="11"/>
      <c r="D11" s="11"/>
      <c r="E11" s="11"/>
      <c r="F11" s="11"/>
      <c r="G11" s="11"/>
      <c r="H11" s="11"/>
      <c r="I11" s="11"/>
      <c r="K11" s="11"/>
      <c r="L11" s="11"/>
      <c r="M11" s="11"/>
      <c r="N11" s="11"/>
      <c r="O11" s="11"/>
      <c r="P11" s="11"/>
      <c r="Q11" s="11"/>
    </row>
    <row r="12" spans="1:22" ht="15.75" thickBot="1" x14ac:dyDescent="0.3">
      <c r="L12" s="260" t="s">
        <v>1</v>
      </c>
      <c r="M12" s="261"/>
      <c r="N12" s="260" t="s">
        <v>2</v>
      </c>
      <c r="O12" s="261"/>
      <c r="P12" s="260" t="s">
        <v>3</v>
      </c>
      <c r="Q12" s="261"/>
      <c r="R12" s="260" t="s">
        <v>4</v>
      </c>
      <c r="S12" s="286"/>
      <c r="T12" s="260" t="s">
        <v>5</v>
      </c>
      <c r="U12" s="286"/>
      <c r="V12" s="281" t="s">
        <v>12</v>
      </c>
    </row>
    <row r="13" spans="1:22" s="1" customFormat="1" ht="39.950000000000003" customHeight="1" x14ac:dyDescent="0.25">
      <c r="A13" s="239" t="s">
        <v>0</v>
      </c>
      <c r="B13" s="307" t="s">
        <v>77</v>
      </c>
      <c r="C13" s="307" t="s">
        <v>78</v>
      </c>
      <c r="D13" s="270" t="s">
        <v>13</v>
      </c>
      <c r="E13" s="262" t="s">
        <v>19</v>
      </c>
      <c r="F13" s="263"/>
      <c r="G13" s="268" t="s">
        <v>117</v>
      </c>
      <c r="H13" s="268" t="s">
        <v>17</v>
      </c>
      <c r="I13" s="268" t="s">
        <v>116</v>
      </c>
      <c r="J13" s="268" t="s">
        <v>80</v>
      </c>
      <c r="K13" s="307" t="s">
        <v>148</v>
      </c>
      <c r="L13" s="266" t="s">
        <v>6</v>
      </c>
      <c r="M13" s="266" t="s">
        <v>7</v>
      </c>
      <c r="N13" s="266" t="s">
        <v>6</v>
      </c>
      <c r="O13" s="266" t="s">
        <v>7</v>
      </c>
      <c r="P13" s="266" t="s">
        <v>6</v>
      </c>
      <c r="Q13" s="266" t="s">
        <v>7</v>
      </c>
      <c r="R13" s="266" t="s">
        <v>6</v>
      </c>
      <c r="S13" s="266" t="s">
        <v>7</v>
      </c>
      <c r="T13" s="266" t="s">
        <v>6</v>
      </c>
      <c r="U13" s="287" t="s">
        <v>7</v>
      </c>
      <c r="V13" s="282"/>
    </row>
    <row r="14" spans="1:22" s="1" customFormat="1" ht="39.950000000000003" customHeight="1" thickBot="1" x14ac:dyDescent="0.3">
      <c r="A14" s="240"/>
      <c r="B14" s="308"/>
      <c r="C14" s="308"/>
      <c r="D14" s="271"/>
      <c r="E14" s="264"/>
      <c r="F14" s="265"/>
      <c r="G14" s="275"/>
      <c r="H14" s="269"/>
      <c r="I14" s="269"/>
      <c r="J14" s="310"/>
      <c r="K14" s="308"/>
      <c r="L14" s="274"/>
      <c r="M14" s="274"/>
      <c r="N14" s="274"/>
      <c r="O14" s="274"/>
      <c r="P14" s="274"/>
      <c r="Q14" s="274"/>
      <c r="R14" s="274"/>
      <c r="S14" s="274"/>
      <c r="T14" s="274"/>
      <c r="U14" s="288"/>
      <c r="V14" s="282"/>
    </row>
    <row r="15" spans="1:22" s="17" customFormat="1" ht="60" customHeight="1" thickTop="1" thickBot="1" x14ac:dyDescent="0.3">
      <c r="A15" s="311">
        <v>1</v>
      </c>
      <c r="B15" s="125">
        <v>6.1</v>
      </c>
      <c r="C15" s="91" t="s">
        <v>30</v>
      </c>
      <c r="D15" s="324" t="s">
        <v>84</v>
      </c>
      <c r="E15" s="68" t="s">
        <v>81</v>
      </c>
      <c r="F15" s="332" t="s">
        <v>120</v>
      </c>
      <c r="G15" s="327"/>
      <c r="H15" s="330" t="s">
        <v>33</v>
      </c>
      <c r="I15" s="319">
        <v>0.78</v>
      </c>
      <c r="J15" s="317">
        <v>0.77</v>
      </c>
      <c r="K15" s="317">
        <v>0.79</v>
      </c>
      <c r="L15" s="126">
        <v>54923952</v>
      </c>
      <c r="M15" s="126">
        <v>54912653</v>
      </c>
      <c r="N15" s="126">
        <v>54505187</v>
      </c>
      <c r="O15" s="126">
        <v>53280748</v>
      </c>
      <c r="P15" s="126">
        <v>53505187</v>
      </c>
      <c r="Q15" s="127">
        <v>53193586</v>
      </c>
      <c r="R15" s="126">
        <v>53505187</v>
      </c>
      <c r="S15" s="126">
        <v>53505187</v>
      </c>
      <c r="T15" s="126">
        <v>53505187</v>
      </c>
      <c r="U15" s="126">
        <v>53505187</v>
      </c>
      <c r="V15" s="161" t="s">
        <v>195</v>
      </c>
    </row>
    <row r="16" spans="1:22" s="17" customFormat="1" ht="60" customHeight="1" thickTop="1" x14ac:dyDescent="0.25">
      <c r="A16" s="312"/>
      <c r="B16" s="69">
        <v>1.1000000000000001</v>
      </c>
      <c r="C16" s="92" t="s">
        <v>29</v>
      </c>
      <c r="D16" s="325"/>
      <c r="E16" s="128" t="s">
        <v>82</v>
      </c>
      <c r="F16" s="333"/>
      <c r="G16" s="328"/>
      <c r="H16" s="320"/>
      <c r="I16" s="320"/>
      <c r="J16" s="316"/>
      <c r="K16" s="316"/>
      <c r="L16" s="129">
        <v>69000000</v>
      </c>
      <c r="M16" s="129">
        <v>69000000</v>
      </c>
      <c r="N16" s="129">
        <v>69000000</v>
      </c>
      <c r="O16" s="129">
        <v>69000000</v>
      </c>
      <c r="P16" s="129">
        <v>69000000</v>
      </c>
      <c r="Q16" s="129">
        <v>69000000</v>
      </c>
      <c r="R16" s="129">
        <v>69000000</v>
      </c>
      <c r="S16" s="130">
        <v>69000000</v>
      </c>
      <c r="T16" s="129">
        <v>69000000</v>
      </c>
      <c r="U16" s="129">
        <v>69000000</v>
      </c>
      <c r="V16" s="162"/>
    </row>
    <row r="17" spans="1:22" s="17" customFormat="1" ht="60" customHeight="1" thickBot="1" x14ac:dyDescent="0.3">
      <c r="A17" s="313"/>
      <c r="B17" s="71"/>
      <c r="C17" s="72"/>
      <c r="D17" s="326"/>
      <c r="E17" s="40" t="s">
        <v>83</v>
      </c>
      <c r="F17" s="41"/>
      <c r="G17" s="329"/>
      <c r="H17" s="321"/>
      <c r="I17" s="321"/>
      <c r="J17" s="318"/>
      <c r="K17" s="318"/>
      <c r="L17" s="131">
        <f t="shared" ref="L17:U17" si="0">L15/L16</f>
        <v>0.79599930434782606</v>
      </c>
      <c r="M17" s="132">
        <f t="shared" si="0"/>
        <v>0.79583555072463763</v>
      </c>
      <c r="N17" s="131">
        <f t="shared" si="0"/>
        <v>0.78993024637681164</v>
      </c>
      <c r="O17" s="131">
        <f t="shared" si="0"/>
        <v>0.77218475362318839</v>
      </c>
      <c r="P17" s="131">
        <f t="shared" si="0"/>
        <v>0.77543749275362317</v>
      </c>
      <c r="Q17" s="132">
        <f t="shared" si="0"/>
        <v>0.77092153623188409</v>
      </c>
      <c r="R17" s="131">
        <f t="shared" si="0"/>
        <v>0.77543749275362317</v>
      </c>
      <c r="S17" s="131">
        <f t="shared" si="0"/>
        <v>0.77543749275362317</v>
      </c>
      <c r="T17" s="131">
        <f t="shared" si="0"/>
        <v>0.77543749275362317</v>
      </c>
      <c r="U17" s="131">
        <f t="shared" si="0"/>
        <v>0.77543749275362317</v>
      </c>
      <c r="V17" s="163"/>
    </row>
    <row r="18" spans="1:22" ht="68.099999999999994" customHeight="1" thickTop="1" thickBot="1" x14ac:dyDescent="0.3">
      <c r="A18" s="311">
        <v>2</v>
      </c>
      <c r="B18" s="92">
        <v>6.1</v>
      </c>
      <c r="C18" s="92" t="s">
        <v>30</v>
      </c>
      <c r="D18" s="198" t="s">
        <v>85</v>
      </c>
      <c r="E18" s="68" t="s">
        <v>86</v>
      </c>
      <c r="F18" s="332" t="s">
        <v>120</v>
      </c>
      <c r="G18" s="170"/>
      <c r="H18" s="331" t="s">
        <v>33</v>
      </c>
      <c r="I18" s="299">
        <v>0.7</v>
      </c>
      <c r="J18" s="314">
        <v>0.59</v>
      </c>
      <c r="K18" s="315">
        <v>0.7</v>
      </c>
      <c r="L18" s="126">
        <v>999746</v>
      </c>
      <c r="M18" s="126">
        <v>977088</v>
      </c>
      <c r="N18" s="126">
        <v>4671068</v>
      </c>
      <c r="O18" s="126">
        <v>4427304</v>
      </c>
      <c r="P18" s="126">
        <v>8443130</v>
      </c>
      <c r="Q18" s="126">
        <v>8318718</v>
      </c>
      <c r="R18" s="126">
        <v>12074059</v>
      </c>
      <c r="S18" s="126">
        <v>12435912</v>
      </c>
      <c r="T18" s="126">
        <v>12074059</v>
      </c>
      <c r="U18" s="126">
        <v>12435912</v>
      </c>
      <c r="V18" s="161" t="s">
        <v>196</v>
      </c>
    </row>
    <row r="19" spans="1:22" ht="68.099999999999994" customHeight="1" thickTop="1" x14ac:dyDescent="0.25">
      <c r="A19" s="312"/>
      <c r="B19" s="69">
        <v>1.1000000000000001</v>
      </c>
      <c r="C19" s="92" t="s">
        <v>29</v>
      </c>
      <c r="D19" s="199"/>
      <c r="E19" s="73" t="s">
        <v>87</v>
      </c>
      <c r="F19" s="333"/>
      <c r="G19" s="171"/>
      <c r="H19" s="331"/>
      <c r="I19" s="322"/>
      <c r="J19" s="305"/>
      <c r="K19" s="316"/>
      <c r="L19" s="133">
        <v>17248652</v>
      </c>
      <c r="M19" s="133">
        <v>17248652</v>
      </c>
      <c r="N19" s="133">
        <v>17248652</v>
      </c>
      <c r="O19" s="133">
        <v>17248652</v>
      </c>
      <c r="P19" s="133">
        <v>17248652</v>
      </c>
      <c r="Q19" s="133">
        <v>17248652</v>
      </c>
      <c r="R19" s="133">
        <v>17248652</v>
      </c>
      <c r="S19" s="133">
        <v>17248652</v>
      </c>
      <c r="T19" s="133">
        <v>17248652</v>
      </c>
      <c r="U19" s="133">
        <v>17248652</v>
      </c>
      <c r="V19" s="162"/>
    </row>
    <row r="20" spans="1:22" ht="68.099999999999994" customHeight="1" thickBot="1" x14ac:dyDescent="0.3">
      <c r="A20" s="313"/>
      <c r="B20" s="71"/>
      <c r="C20" s="72"/>
      <c r="D20" s="200"/>
      <c r="E20" s="40" t="s">
        <v>88</v>
      </c>
      <c r="F20" s="41"/>
      <c r="G20" s="172"/>
      <c r="H20" s="331"/>
      <c r="I20" s="323"/>
      <c r="J20" s="305"/>
      <c r="K20" s="316"/>
      <c r="L20" s="132">
        <f t="shared" ref="L20:U20" si="1">L18/L19</f>
        <v>5.7960819199088714E-2</v>
      </c>
      <c r="M20" s="132">
        <f t="shared" si="1"/>
        <v>5.6647209300761593E-2</v>
      </c>
      <c r="N20" s="131">
        <f t="shared" si="1"/>
        <v>0.27080771297374429</v>
      </c>
      <c r="O20" s="131">
        <f t="shared" si="1"/>
        <v>0.25667536222540754</v>
      </c>
      <c r="P20" s="132">
        <f t="shared" si="1"/>
        <v>0.48949506315044211</v>
      </c>
      <c r="Q20" s="132">
        <f t="shared" si="1"/>
        <v>0.48228220964745533</v>
      </c>
      <c r="R20" s="131">
        <f t="shared" si="1"/>
        <v>0.70000015073641697</v>
      </c>
      <c r="S20" s="131">
        <f t="shared" si="1"/>
        <v>0.72097877561678447</v>
      </c>
      <c r="T20" s="131">
        <f t="shared" si="1"/>
        <v>0.70000015073641697</v>
      </c>
      <c r="U20" s="132">
        <f t="shared" si="1"/>
        <v>0.72097877561678447</v>
      </c>
      <c r="V20" s="163"/>
    </row>
    <row r="21" spans="1:22" ht="95.1" customHeight="1" thickTop="1" thickBot="1" x14ac:dyDescent="0.3">
      <c r="A21" s="311">
        <v>3</v>
      </c>
      <c r="B21" s="69">
        <v>2.2000000000000002</v>
      </c>
      <c r="C21" s="69" t="s">
        <v>39</v>
      </c>
      <c r="D21" s="199" t="s">
        <v>89</v>
      </c>
      <c r="E21" s="68" t="s">
        <v>90</v>
      </c>
      <c r="F21" s="332"/>
      <c r="G21" s="170"/>
      <c r="H21" s="335" t="s">
        <v>33</v>
      </c>
      <c r="I21" s="304">
        <v>0.81</v>
      </c>
      <c r="J21" s="304">
        <v>0.42</v>
      </c>
      <c r="K21" s="299">
        <v>0.7</v>
      </c>
      <c r="L21" s="302"/>
      <c r="M21" s="303"/>
      <c r="N21" s="296"/>
      <c r="O21" s="297"/>
      <c r="P21" s="296"/>
      <c r="Q21" s="297"/>
      <c r="R21" s="79">
        <v>18054</v>
      </c>
      <c r="S21" s="80">
        <v>0</v>
      </c>
      <c r="T21" s="79">
        <v>18054</v>
      </c>
      <c r="U21" s="80">
        <v>0</v>
      </c>
      <c r="V21" s="164" t="s">
        <v>202</v>
      </c>
    </row>
    <row r="22" spans="1:22" ht="45" customHeight="1" thickTop="1" thickBot="1" x14ac:dyDescent="0.3">
      <c r="A22" s="312"/>
      <c r="B22" s="69">
        <v>1.1000000000000001</v>
      </c>
      <c r="C22" s="70" t="s">
        <v>29</v>
      </c>
      <c r="D22" s="199"/>
      <c r="E22" s="73" t="s">
        <v>91</v>
      </c>
      <c r="F22" s="333"/>
      <c r="G22" s="171"/>
      <c r="H22" s="331"/>
      <c r="I22" s="305"/>
      <c r="J22" s="305"/>
      <c r="K22" s="300"/>
      <c r="L22" s="302"/>
      <c r="M22" s="303"/>
      <c r="N22" s="296"/>
      <c r="O22" s="297"/>
      <c r="P22" s="296"/>
      <c r="Q22" s="297"/>
      <c r="R22" s="79">
        <v>25792</v>
      </c>
      <c r="S22" s="79">
        <v>25792</v>
      </c>
      <c r="T22" s="79">
        <v>25792</v>
      </c>
      <c r="U22" s="79">
        <v>25792</v>
      </c>
      <c r="V22" s="165"/>
    </row>
    <row r="23" spans="1:22" ht="80.099999999999994" customHeight="1" thickTop="1" thickBot="1" x14ac:dyDescent="0.3">
      <c r="A23" s="313"/>
      <c r="B23" s="74"/>
      <c r="C23" s="75"/>
      <c r="D23" s="291"/>
      <c r="E23" s="40" t="s">
        <v>92</v>
      </c>
      <c r="F23" s="41"/>
      <c r="G23" s="172"/>
      <c r="H23" s="336"/>
      <c r="I23" s="306"/>
      <c r="J23" s="306"/>
      <c r="K23" s="301"/>
      <c r="L23" s="302"/>
      <c r="M23" s="303"/>
      <c r="N23" s="296"/>
      <c r="O23" s="297"/>
      <c r="P23" s="296"/>
      <c r="Q23" s="297"/>
      <c r="R23" s="81">
        <f>R21/R22</f>
        <v>0.69998449131513651</v>
      </c>
      <c r="S23" s="82">
        <f>S21/S22</f>
        <v>0</v>
      </c>
      <c r="T23" s="81">
        <f>T21/T22</f>
        <v>0.69998449131513651</v>
      </c>
      <c r="U23" s="82">
        <f>U21/U22</f>
        <v>0</v>
      </c>
      <c r="V23" s="166"/>
    </row>
    <row r="24" spans="1:22" ht="60" customHeight="1" thickTop="1" thickBot="1" x14ac:dyDescent="0.3">
      <c r="A24" s="311">
        <v>4</v>
      </c>
      <c r="B24" s="69">
        <v>6.3</v>
      </c>
      <c r="C24" s="69" t="s">
        <v>41</v>
      </c>
      <c r="D24" s="198" t="s">
        <v>94</v>
      </c>
      <c r="E24" s="68" t="s">
        <v>95</v>
      </c>
      <c r="F24" s="332" t="s">
        <v>120</v>
      </c>
      <c r="G24" s="170"/>
      <c r="H24" s="334" t="s">
        <v>33</v>
      </c>
      <c r="I24" s="298">
        <v>0.9</v>
      </c>
      <c r="J24" s="298">
        <v>0.32</v>
      </c>
      <c r="K24" s="299">
        <v>0.8</v>
      </c>
      <c r="L24" s="302"/>
      <c r="M24" s="303"/>
      <c r="N24" s="296"/>
      <c r="O24" s="297"/>
      <c r="P24" s="296"/>
      <c r="Q24" s="297"/>
      <c r="R24" s="79">
        <v>5600</v>
      </c>
      <c r="S24" s="79">
        <v>0</v>
      </c>
      <c r="T24" s="79">
        <v>5600</v>
      </c>
      <c r="U24" s="79">
        <v>0</v>
      </c>
      <c r="V24" s="164" t="s">
        <v>202</v>
      </c>
    </row>
    <row r="25" spans="1:22" ht="60" customHeight="1" thickTop="1" thickBot="1" x14ac:dyDescent="0.3">
      <c r="A25" s="312"/>
      <c r="B25" s="69">
        <v>2.2999999999999998</v>
      </c>
      <c r="C25" s="69" t="s">
        <v>40</v>
      </c>
      <c r="D25" s="199"/>
      <c r="E25" s="73" t="s">
        <v>96</v>
      </c>
      <c r="F25" s="333"/>
      <c r="G25" s="171"/>
      <c r="H25" s="334"/>
      <c r="I25" s="298"/>
      <c r="J25" s="298"/>
      <c r="K25" s="300"/>
      <c r="L25" s="302"/>
      <c r="M25" s="303"/>
      <c r="N25" s="296"/>
      <c r="O25" s="297"/>
      <c r="P25" s="296"/>
      <c r="Q25" s="297"/>
      <c r="R25" s="79">
        <v>7000</v>
      </c>
      <c r="S25" s="79">
        <v>7000</v>
      </c>
      <c r="T25" s="79">
        <v>7000</v>
      </c>
      <c r="U25" s="79">
        <v>7000</v>
      </c>
      <c r="V25" s="165"/>
    </row>
    <row r="26" spans="1:22" ht="80.099999999999994" customHeight="1" thickTop="1" thickBot="1" x14ac:dyDescent="0.3">
      <c r="A26" s="313"/>
      <c r="B26" s="71"/>
      <c r="C26" s="72"/>
      <c r="D26" s="200"/>
      <c r="E26" s="40" t="s">
        <v>97</v>
      </c>
      <c r="F26" s="41"/>
      <c r="G26" s="172"/>
      <c r="H26" s="334"/>
      <c r="I26" s="298"/>
      <c r="J26" s="298"/>
      <c r="K26" s="301"/>
      <c r="L26" s="302"/>
      <c r="M26" s="303"/>
      <c r="N26" s="296"/>
      <c r="O26" s="297"/>
      <c r="P26" s="296"/>
      <c r="Q26" s="297"/>
      <c r="R26" s="81">
        <f>R24/R25</f>
        <v>0.8</v>
      </c>
      <c r="S26" s="82">
        <f>S24/S25</f>
        <v>0</v>
      </c>
      <c r="T26" s="81">
        <f>T24/T25</f>
        <v>0.8</v>
      </c>
      <c r="U26" s="82">
        <f>U24/U25</f>
        <v>0</v>
      </c>
      <c r="V26" s="166"/>
    </row>
    <row r="27" spans="1:22" s="30" customFormat="1" ht="45" customHeight="1" thickTop="1" thickBot="1" x14ac:dyDescent="0.3">
      <c r="A27" s="311">
        <v>5</v>
      </c>
      <c r="B27" s="37">
        <v>6.3</v>
      </c>
      <c r="C27" s="37" t="s">
        <v>41</v>
      </c>
      <c r="D27" s="199" t="s">
        <v>93</v>
      </c>
      <c r="E27" s="68" t="s">
        <v>98</v>
      </c>
      <c r="F27" s="170"/>
      <c r="G27" s="204" t="s">
        <v>35</v>
      </c>
      <c r="H27" s="334" t="s">
        <v>101</v>
      </c>
      <c r="I27" s="338">
        <v>50</v>
      </c>
      <c r="J27" s="338">
        <v>104.5</v>
      </c>
      <c r="K27" s="337" t="s">
        <v>119</v>
      </c>
      <c r="L27" s="302"/>
      <c r="M27" s="303"/>
      <c r="N27" s="296"/>
      <c r="O27" s="297"/>
      <c r="P27" s="296"/>
      <c r="Q27" s="297"/>
      <c r="R27" s="83">
        <v>50</v>
      </c>
      <c r="S27" s="83">
        <v>0</v>
      </c>
      <c r="T27" s="83">
        <v>50</v>
      </c>
      <c r="U27" s="83">
        <v>0</v>
      </c>
      <c r="V27" s="164" t="s">
        <v>202</v>
      </c>
    </row>
    <row r="28" spans="1:22" s="30" customFormat="1" ht="60" customHeight="1" thickTop="1" thickBot="1" x14ac:dyDescent="0.3">
      <c r="A28" s="312"/>
      <c r="B28" s="69">
        <v>2.2999999999999998</v>
      </c>
      <c r="C28" s="69" t="s">
        <v>40</v>
      </c>
      <c r="D28" s="199"/>
      <c r="E28" s="73" t="s">
        <v>99</v>
      </c>
      <c r="F28" s="171"/>
      <c r="G28" s="205"/>
      <c r="H28" s="334"/>
      <c r="I28" s="338"/>
      <c r="J28" s="338"/>
      <c r="K28" s="322"/>
      <c r="L28" s="302"/>
      <c r="M28" s="303"/>
      <c r="N28" s="296"/>
      <c r="O28" s="297"/>
      <c r="P28" s="296"/>
      <c r="Q28" s="297"/>
      <c r="R28" s="83">
        <v>50</v>
      </c>
      <c r="S28" s="83">
        <v>0</v>
      </c>
      <c r="T28" s="83">
        <v>50</v>
      </c>
      <c r="U28" s="83">
        <v>0</v>
      </c>
      <c r="V28" s="165"/>
    </row>
    <row r="29" spans="1:22" s="30" customFormat="1" ht="75" customHeight="1" thickTop="1" thickBot="1" x14ac:dyDescent="0.3">
      <c r="A29" s="313"/>
      <c r="B29" s="76"/>
      <c r="C29" s="72"/>
      <c r="D29" s="291"/>
      <c r="E29" s="40" t="s">
        <v>100</v>
      </c>
      <c r="F29" s="172"/>
      <c r="G29" s="339"/>
      <c r="H29" s="334"/>
      <c r="I29" s="338"/>
      <c r="J29" s="338"/>
      <c r="K29" s="323"/>
      <c r="L29" s="302"/>
      <c r="M29" s="303"/>
      <c r="N29" s="296"/>
      <c r="O29" s="297"/>
      <c r="P29" s="296"/>
      <c r="Q29" s="297"/>
      <c r="R29" s="84"/>
      <c r="S29" s="85"/>
      <c r="T29" s="84"/>
      <c r="U29" s="85"/>
      <c r="V29" s="166"/>
    </row>
    <row r="30" spans="1:22" s="30" customFormat="1" ht="60" customHeight="1" thickTop="1" thickBot="1" x14ac:dyDescent="0.3">
      <c r="A30" s="311">
        <v>6</v>
      </c>
      <c r="B30" s="37">
        <v>6.3</v>
      </c>
      <c r="C30" s="37" t="s">
        <v>41</v>
      </c>
      <c r="D30" s="198" t="s">
        <v>102</v>
      </c>
      <c r="E30" s="68" t="s">
        <v>103</v>
      </c>
      <c r="F30" s="170"/>
      <c r="G30" s="204" t="s">
        <v>106</v>
      </c>
      <c r="H30" s="334" t="s">
        <v>101</v>
      </c>
      <c r="I30" s="338">
        <v>25</v>
      </c>
      <c r="J30" s="338">
        <v>40</v>
      </c>
      <c r="K30" s="337" t="s">
        <v>119</v>
      </c>
      <c r="L30" s="302"/>
      <c r="M30" s="303"/>
      <c r="N30" s="296"/>
      <c r="O30" s="297"/>
      <c r="P30" s="296"/>
      <c r="Q30" s="297"/>
      <c r="R30" s="79">
        <v>25</v>
      </c>
      <c r="S30" s="79">
        <v>0</v>
      </c>
      <c r="T30" s="79">
        <v>25</v>
      </c>
      <c r="U30" s="79">
        <v>0</v>
      </c>
      <c r="V30" s="164" t="s">
        <v>202</v>
      </c>
    </row>
    <row r="31" spans="1:22" s="30" customFormat="1" ht="60" customHeight="1" thickTop="1" thickBot="1" x14ac:dyDescent="0.3">
      <c r="A31" s="312"/>
      <c r="B31" s="69">
        <v>2.2999999999999998</v>
      </c>
      <c r="C31" s="69" t="s">
        <v>40</v>
      </c>
      <c r="D31" s="199"/>
      <c r="E31" s="73" t="s">
        <v>104</v>
      </c>
      <c r="F31" s="171"/>
      <c r="G31" s="205"/>
      <c r="H31" s="334"/>
      <c r="I31" s="338"/>
      <c r="J31" s="338"/>
      <c r="K31" s="322"/>
      <c r="L31" s="302"/>
      <c r="M31" s="303"/>
      <c r="N31" s="296"/>
      <c r="O31" s="297"/>
      <c r="P31" s="296"/>
      <c r="Q31" s="297"/>
      <c r="R31" s="79">
        <v>25</v>
      </c>
      <c r="S31" s="79">
        <v>0</v>
      </c>
      <c r="T31" s="79">
        <v>25</v>
      </c>
      <c r="U31" s="79">
        <v>0</v>
      </c>
      <c r="V31" s="165"/>
    </row>
    <row r="32" spans="1:22" s="30" customFormat="1" ht="90" customHeight="1" thickTop="1" thickBot="1" x14ac:dyDescent="0.3">
      <c r="A32" s="313"/>
      <c r="B32" s="76"/>
      <c r="C32" s="72"/>
      <c r="D32" s="200"/>
      <c r="E32" s="40" t="s">
        <v>105</v>
      </c>
      <c r="F32" s="172"/>
      <c r="G32" s="339"/>
      <c r="H32" s="334"/>
      <c r="I32" s="338"/>
      <c r="J32" s="338"/>
      <c r="K32" s="323"/>
      <c r="L32" s="302"/>
      <c r="M32" s="303"/>
      <c r="N32" s="296"/>
      <c r="O32" s="297"/>
      <c r="P32" s="296"/>
      <c r="Q32" s="297"/>
      <c r="R32" s="84"/>
      <c r="S32" s="85"/>
      <c r="T32" s="84"/>
      <c r="U32" s="85"/>
      <c r="V32" s="166"/>
    </row>
    <row r="33" spans="1:22" s="30" customFormat="1" ht="60" customHeight="1" thickTop="1" thickBot="1" x14ac:dyDescent="0.3">
      <c r="A33" s="311">
        <v>7</v>
      </c>
      <c r="B33" s="37">
        <v>5.3</v>
      </c>
      <c r="C33" s="37" t="s">
        <v>49</v>
      </c>
      <c r="D33" s="199" t="s">
        <v>107</v>
      </c>
      <c r="E33" s="68" t="s">
        <v>108</v>
      </c>
      <c r="F33" s="332"/>
      <c r="G33" s="146"/>
      <c r="H33" s="335" t="s">
        <v>33</v>
      </c>
      <c r="I33" s="304">
        <v>0.75</v>
      </c>
      <c r="J33" s="304">
        <v>0.72</v>
      </c>
      <c r="K33" s="337" t="s">
        <v>119</v>
      </c>
      <c r="L33" s="302"/>
      <c r="M33" s="303"/>
      <c r="N33" s="296"/>
      <c r="O33" s="297"/>
      <c r="P33" s="296"/>
      <c r="Q33" s="297"/>
      <c r="R33" s="79">
        <v>3150000</v>
      </c>
      <c r="S33" s="79">
        <v>3808738</v>
      </c>
      <c r="T33" s="79">
        <v>3150000</v>
      </c>
      <c r="U33" s="79">
        <v>3808738</v>
      </c>
      <c r="V33" s="251" t="s">
        <v>208</v>
      </c>
    </row>
    <row r="34" spans="1:22" s="30" customFormat="1" ht="95.1" customHeight="1" thickTop="1" thickBot="1" x14ac:dyDescent="0.3">
      <c r="A34" s="312"/>
      <c r="B34" s="69">
        <v>3.2</v>
      </c>
      <c r="C34" s="69" t="s">
        <v>48</v>
      </c>
      <c r="D34" s="199"/>
      <c r="E34" s="73" t="s">
        <v>109</v>
      </c>
      <c r="F34" s="333"/>
      <c r="G34" s="147"/>
      <c r="H34" s="331"/>
      <c r="I34" s="305"/>
      <c r="J34" s="305"/>
      <c r="K34" s="322"/>
      <c r="L34" s="302"/>
      <c r="M34" s="303"/>
      <c r="N34" s="296"/>
      <c r="O34" s="297"/>
      <c r="P34" s="296"/>
      <c r="Q34" s="297"/>
      <c r="R34" s="79">
        <v>4200000</v>
      </c>
      <c r="S34" s="79">
        <v>4200000</v>
      </c>
      <c r="T34" s="79">
        <v>4200000</v>
      </c>
      <c r="U34" s="79">
        <v>4200000</v>
      </c>
      <c r="V34" s="252"/>
    </row>
    <row r="35" spans="1:22" s="30" customFormat="1" ht="75" customHeight="1" thickTop="1" thickBot="1" x14ac:dyDescent="0.3">
      <c r="A35" s="313"/>
      <c r="B35" s="71"/>
      <c r="C35" s="72"/>
      <c r="D35" s="291"/>
      <c r="E35" s="40" t="s">
        <v>112</v>
      </c>
      <c r="F35" s="41"/>
      <c r="G35" s="148"/>
      <c r="H35" s="336"/>
      <c r="I35" s="306"/>
      <c r="J35" s="306"/>
      <c r="K35" s="323"/>
      <c r="L35" s="302"/>
      <c r="M35" s="303"/>
      <c r="N35" s="296"/>
      <c r="O35" s="297"/>
      <c r="P35" s="296"/>
      <c r="Q35" s="297"/>
      <c r="R35" s="84">
        <f>R33/R34</f>
        <v>0.75</v>
      </c>
      <c r="S35" s="84">
        <f>S33/S34</f>
        <v>0.9068423809523809</v>
      </c>
      <c r="T35" s="84">
        <f>T33/T34</f>
        <v>0.75</v>
      </c>
      <c r="U35" s="84">
        <f>U33/U34</f>
        <v>0.9068423809523809</v>
      </c>
      <c r="V35" s="253"/>
    </row>
    <row r="36" spans="1:22" s="30" customFormat="1" ht="110.1" customHeight="1" thickTop="1" thickBot="1" x14ac:dyDescent="0.3">
      <c r="A36" s="311">
        <v>8</v>
      </c>
      <c r="B36" s="77">
        <v>5.2</v>
      </c>
      <c r="C36" s="77" t="s">
        <v>110</v>
      </c>
      <c r="D36" s="198" t="s">
        <v>111</v>
      </c>
      <c r="E36" s="68" t="s">
        <v>113</v>
      </c>
      <c r="F36" s="170"/>
      <c r="G36" s="146"/>
      <c r="H36" s="335" t="s">
        <v>33</v>
      </c>
      <c r="I36" s="304">
        <v>0.87</v>
      </c>
      <c r="J36" s="304">
        <v>0.72</v>
      </c>
      <c r="K36" s="337" t="s">
        <v>119</v>
      </c>
      <c r="L36" s="346"/>
      <c r="M36" s="347"/>
      <c r="N36" s="340"/>
      <c r="O36" s="341"/>
      <c r="P36" s="340"/>
      <c r="Q36" s="341"/>
      <c r="R36" s="86">
        <v>28</v>
      </c>
      <c r="S36" s="86">
        <v>28</v>
      </c>
      <c r="T36" s="86">
        <v>28</v>
      </c>
      <c r="U36" s="86">
        <v>28</v>
      </c>
      <c r="V36" s="251" t="s">
        <v>209</v>
      </c>
    </row>
    <row r="37" spans="1:22" s="30" customFormat="1" ht="42.75" customHeight="1" thickTop="1" x14ac:dyDescent="0.25">
      <c r="A37" s="312"/>
      <c r="B37" s="69">
        <v>4.3</v>
      </c>
      <c r="C37" s="69" t="s">
        <v>47</v>
      </c>
      <c r="D37" s="199"/>
      <c r="E37" s="73" t="s">
        <v>114</v>
      </c>
      <c r="F37" s="171"/>
      <c r="G37" s="147"/>
      <c r="H37" s="331"/>
      <c r="I37" s="305"/>
      <c r="J37" s="305"/>
      <c r="K37" s="322"/>
      <c r="L37" s="348"/>
      <c r="M37" s="349"/>
      <c r="N37" s="342"/>
      <c r="O37" s="343"/>
      <c r="P37" s="342"/>
      <c r="Q37" s="343"/>
      <c r="R37" s="79">
        <v>32</v>
      </c>
      <c r="S37" s="79">
        <v>32</v>
      </c>
      <c r="T37" s="79">
        <v>32</v>
      </c>
      <c r="U37" s="79">
        <v>32</v>
      </c>
      <c r="V37" s="252"/>
    </row>
    <row r="38" spans="1:22" s="30" customFormat="1" ht="90" customHeight="1" thickBot="1" x14ac:dyDescent="0.3">
      <c r="A38" s="313"/>
      <c r="B38" s="74"/>
      <c r="C38" s="75"/>
      <c r="D38" s="200"/>
      <c r="E38" s="78" t="s">
        <v>115</v>
      </c>
      <c r="F38" s="51"/>
      <c r="G38" s="148"/>
      <c r="H38" s="336"/>
      <c r="I38" s="306"/>
      <c r="J38" s="306"/>
      <c r="K38" s="323"/>
      <c r="L38" s="350"/>
      <c r="M38" s="351"/>
      <c r="N38" s="344"/>
      <c r="O38" s="345"/>
      <c r="P38" s="344"/>
      <c r="Q38" s="345"/>
      <c r="R38" s="85">
        <f>R36/R37</f>
        <v>0.875</v>
      </c>
      <c r="S38" s="85">
        <f>S36/S37</f>
        <v>0.875</v>
      </c>
      <c r="T38" s="85">
        <f>T36/T37</f>
        <v>0.875</v>
      </c>
      <c r="U38" s="85">
        <f>U36/U37</f>
        <v>0.875</v>
      </c>
      <c r="V38" s="253"/>
    </row>
    <row r="39" spans="1:22" ht="15.75" hidden="1" thickBot="1" x14ac:dyDescent="0.3">
      <c r="A39" s="241" t="s">
        <v>8</v>
      </c>
      <c r="B39" s="243"/>
      <c r="C39" s="243"/>
      <c r="D39" s="243"/>
      <c r="E39" s="243"/>
      <c r="F39" s="243"/>
      <c r="G39" s="243"/>
      <c r="H39" s="243"/>
      <c r="I39" s="243"/>
      <c r="J39" s="243"/>
      <c r="K39" s="243"/>
      <c r="L39" s="243"/>
      <c r="M39" s="243"/>
      <c r="N39" s="243"/>
      <c r="O39" s="243"/>
      <c r="P39" s="243"/>
      <c r="Q39" s="243"/>
      <c r="R39" s="243"/>
      <c r="S39" s="243"/>
      <c r="T39" s="243"/>
      <c r="U39" s="243"/>
    </row>
    <row r="40" spans="1:22" ht="30" hidden="1" customHeight="1" x14ac:dyDescent="0.25">
      <c r="A40" s="221">
        <v>1</v>
      </c>
      <c r="B40" s="15"/>
      <c r="C40" s="15"/>
      <c r="D40" s="15"/>
      <c r="E40" s="3" t="s">
        <v>9</v>
      </c>
      <c r="F40" s="3"/>
      <c r="G40" s="3"/>
      <c r="H40" s="223"/>
      <c r="I40" s="27"/>
      <c r="J40" s="224"/>
      <c r="K40" s="224"/>
      <c r="L40" s="2"/>
      <c r="M40" s="2"/>
      <c r="N40" s="2"/>
      <c r="O40" s="2"/>
      <c r="P40" s="2"/>
      <c r="Q40" s="2"/>
      <c r="R40" s="2"/>
      <c r="S40" s="2"/>
      <c r="T40" s="2"/>
      <c r="U40" s="6"/>
    </row>
    <row r="41" spans="1:22" ht="30" hidden="1" customHeight="1" x14ac:dyDescent="0.25">
      <c r="A41" s="221"/>
      <c r="B41" s="15"/>
      <c r="C41" s="15"/>
      <c r="D41" s="15"/>
      <c r="E41" s="25" t="s">
        <v>10</v>
      </c>
      <c r="F41" s="27"/>
      <c r="G41" s="24"/>
      <c r="H41" s="224"/>
      <c r="I41" s="27"/>
      <c r="J41" s="224"/>
      <c r="K41" s="224"/>
      <c r="L41" s="18"/>
      <c r="M41" s="18"/>
      <c r="N41" s="18"/>
      <c r="O41" s="18"/>
      <c r="P41" s="18"/>
      <c r="Q41" s="18"/>
      <c r="R41" s="18"/>
      <c r="S41" s="18"/>
      <c r="T41" s="18"/>
      <c r="U41" s="5"/>
    </row>
    <row r="42" spans="1:22" ht="30" hidden="1" customHeight="1" x14ac:dyDescent="0.25">
      <c r="A42" s="227"/>
      <c r="B42" s="15"/>
      <c r="C42" s="15"/>
      <c r="D42" s="15"/>
      <c r="E42" s="7" t="s">
        <v>11</v>
      </c>
      <c r="F42" s="31"/>
      <c r="G42" s="31"/>
      <c r="H42" s="228"/>
      <c r="I42" s="28"/>
      <c r="J42" s="228"/>
      <c r="K42" s="228"/>
      <c r="L42" s="18"/>
      <c r="M42" s="18"/>
      <c r="N42" s="18"/>
      <c r="O42" s="18"/>
      <c r="P42" s="18"/>
      <c r="Q42" s="18"/>
      <c r="R42" s="18"/>
      <c r="S42" s="18"/>
      <c r="T42" s="18"/>
      <c r="U42" s="5"/>
    </row>
    <row r="43" spans="1:22" ht="30" hidden="1" customHeight="1" x14ac:dyDescent="0.25">
      <c r="A43" s="221">
        <v>2</v>
      </c>
      <c r="B43" s="15"/>
      <c r="C43" s="15"/>
      <c r="D43" s="15"/>
      <c r="E43" s="3" t="s">
        <v>9</v>
      </c>
      <c r="F43" s="3"/>
      <c r="G43" s="3"/>
      <c r="H43" s="223"/>
      <c r="I43" s="26"/>
      <c r="J43" s="223"/>
      <c r="K43" s="223"/>
      <c r="L43" s="18"/>
      <c r="M43" s="18"/>
      <c r="N43" s="18"/>
      <c r="O43" s="18"/>
      <c r="P43" s="18"/>
      <c r="Q43" s="18"/>
      <c r="R43" s="18"/>
      <c r="S43" s="18"/>
      <c r="T43" s="18"/>
      <c r="U43" s="5"/>
    </row>
    <row r="44" spans="1:22" ht="30" hidden="1" customHeight="1" x14ac:dyDescent="0.25">
      <c r="A44" s="221"/>
      <c r="B44" s="15"/>
      <c r="C44" s="15"/>
      <c r="D44" s="15"/>
      <c r="E44" s="25" t="s">
        <v>10</v>
      </c>
      <c r="F44" s="27"/>
      <c r="G44" s="24"/>
      <c r="H44" s="224"/>
      <c r="I44" s="27"/>
      <c r="J44" s="224"/>
      <c r="K44" s="224"/>
      <c r="L44" s="18"/>
      <c r="M44" s="18"/>
      <c r="N44" s="18"/>
      <c r="O44" s="18"/>
      <c r="P44" s="18"/>
      <c r="Q44" s="18"/>
      <c r="R44" s="18"/>
      <c r="S44" s="18"/>
      <c r="T44" s="18"/>
      <c r="U44" s="5"/>
    </row>
    <row r="45" spans="1:22" ht="30" hidden="1" customHeight="1" x14ac:dyDescent="0.25">
      <c r="A45" s="227"/>
      <c r="B45" s="15"/>
      <c r="C45" s="15"/>
      <c r="D45" s="15"/>
      <c r="E45" s="7" t="s">
        <v>11</v>
      </c>
      <c r="F45" s="31"/>
      <c r="G45" s="31"/>
      <c r="H45" s="228"/>
      <c r="I45" s="28"/>
      <c r="J45" s="228"/>
      <c r="K45" s="228"/>
      <c r="L45" s="18"/>
      <c r="M45" s="18"/>
      <c r="N45" s="18"/>
      <c r="O45" s="18"/>
      <c r="P45" s="18"/>
      <c r="Q45" s="18"/>
      <c r="R45" s="18"/>
      <c r="S45" s="18"/>
      <c r="T45" s="18"/>
      <c r="U45" s="5"/>
    </row>
    <row r="46" spans="1:22" ht="30" hidden="1" customHeight="1" x14ac:dyDescent="0.25">
      <c r="A46" s="221">
        <v>3</v>
      </c>
      <c r="B46" s="15"/>
      <c r="C46" s="15"/>
      <c r="D46" s="15"/>
      <c r="E46" s="4" t="s">
        <v>9</v>
      </c>
      <c r="F46" s="32"/>
      <c r="G46" s="32"/>
      <c r="H46" s="223"/>
      <c r="I46" s="26"/>
      <c r="J46" s="223"/>
      <c r="K46" s="223"/>
      <c r="L46" s="18"/>
      <c r="M46" s="18"/>
      <c r="N46" s="18"/>
      <c r="O46" s="18"/>
      <c r="P46" s="18"/>
      <c r="Q46" s="18"/>
      <c r="R46" s="18"/>
      <c r="S46" s="18"/>
      <c r="T46" s="18"/>
      <c r="U46" s="5"/>
    </row>
    <row r="47" spans="1:22" ht="30" hidden="1" customHeight="1" x14ac:dyDescent="0.25">
      <c r="A47" s="221"/>
      <c r="B47" s="15"/>
      <c r="C47" s="15"/>
      <c r="D47" s="15"/>
      <c r="E47" s="22" t="s">
        <v>10</v>
      </c>
      <c r="F47" s="27"/>
      <c r="G47" s="24"/>
      <c r="H47" s="224"/>
      <c r="I47" s="27"/>
      <c r="J47" s="224"/>
      <c r="K47" s="224"/>
      <c r="L47" s="18"/>
      <c r="M47" s="18"/>
      <c r="N47" s="18"/>
      <c r="O47" s="18"/>
      <c r="P47" s="18"/>
      <c r="Q47" s="18"/>
      <c r="R47" s="18"/>
      <c r="S47" s="18"/>
      <c r="T47" s="18"/>
      <c r="U47" s="5"/>
    </row>
    <row r="48" spans="1:22" ht="30" hidden="1" customHeight="1" thickBot="1" x14ac:dyDescent="0.3">
      <c r="A48" s="222"/>
      <c r="B48" s="16"/>
      <c r="C48" s="16"/>
      <c r="D48" s="16"/>
      <c r="E48" s="12" t="s">
        <v>11</v>
      </c>
      <c r="F48" s="33"/>
      <c r="G48" s="33"/>
      <c r="H48" s="225"/>
      <c r="I48" s="29"/>
      <c r="J48" s="225"/>
      <c r="K48" s="225"/>
      <c r="L48" s="13"/>
      <c r="M48" s="13"/>
      <c r="N48" s="13"/>
      <c r="O48" s="13"/>
      <c r="P48" s="13"/>
      <c r="Q48" s="13"/>
      <c r="R48" s="13"/>
      <c r="S48" s="13"/>
      <c r="T48" s="13"/>
      <c r="U48" s="14"/>
    </row>
    <row r="49" spans="1:1" ht="15.75" thickTop="1" x14ac:dyDescent="0.25">
      <c r="A49" t="s">
        <v>118</v>
      </c>
    </row>
    <row r="50" spans="1:1" x14ac:dyDescent="0.25">
      <c r="A50" t="s">
        <v>169</v>
      </c>
    </row>
  </sheetData>
  <mergeCells count="139">
    <mergeCell ref="A46:A48"/>
    <mergeCell ref="H46:H48"/>
    <mergeCell ref="J46:J48"/>
    <mergeCell ref="K46:K48"/>
    <mergeCell ref="A40:A42"/>
    <mergeCell ref="H40:H42"/>
    <mergeCell ref="J40:J42"/>
    <mergeCell ref="K40:K42"/>
    <mergeCell ref="A43:A45"/>
    <mergeCell ref="H43:H45"/>
    <mergeCell ref="J43:J45"/>
    <mergeCell ref="K43:K45"/>
    <mergeCell ref="A36:A38"/>
    <mergeCell ref="D36:D38"/>
    <mergeCell ref="G36:G38"/>
    <mergeCell ref="H36:H38"/>
    <mergeCell ref="A39:U39"/>
    <mergeCell ref="P36:Q38"/>
    <mergeCell ref="I36:I38"/>
    <mergeCell ref="F33:F34"/>
    <mergeCell ref="F36:F37"/>
    <mergeCell ref="N36:O38"/>
    <mergeCell ref="A33:A35"/>
    <mergeCell ref="D33:D35"/>
    <mergeCell ref="G33:G35"/>
    <mergeCell ref="H33:H35"/>
    <mergeCell ref="I33:I35"/>
    <mergeCell ref="L33:M35"/>
    <mergeCell ref="J36:J38"/>
    <mergeCell ref="K36:K38"/>
    <mergeCell ref="L36:M38"/>
    <mergeCell ref="P33:Q35"/>
    <mergeCell ref="N27:O29"/>
    <mergeCell ref="L30:M32"/>
    <mergeCell ref="J33:J35"/>
    <mergeCell ref="N33:O35"/>
    <mergeCell ref="N30:O32"/>
    <mergeCell ref="K27:K29"/>
    <mergeCell ref="K33:K35"/>
    <mergeCell ref="I27:I29"/>
    <mergeCell ref="A27:A29"/>
    <mergeCell ref="D27:D29"/>
    <mergeCell ref="G27:G29"/>
    <mergeCell ref="H27:H29"/>
    <mergeCell ref="J27:J29"/>
    <mergeCell ref="F27:F29"/>
    <mergeCell ref="L27:M29"/>
    <mergeCell ref="A30:A32"/>
    <mergeCell ref="D30:D32"/>
    <mergeCell ref="G30:G32"/>
    <mergeCell ref="H30:H32"/>
    <mergeCell ref="J30:J32"/>
    <mergeCell ref="K30:K32"/>
    <mergeCell ref="I30:I32"/>
    <mergeCell ref="F30:F32"/>
    <mergeCell ref="A24:A26"/>
    <mergeCell ref="D24:D26"/>
    <mergeCell ref="G24:G26"/>
    <mergeCell ref="H24:H26"/>
    <mergeCell ref="A21:A23"/>
    <mergeCell ref="D21:D23"/>
    <mergeCell ref="G21:G23"/>
    <mergeCell ref="H21:H23"/>
    <mergeCell ref="F24:F25"/>
    <mergeCell ref="F21:F22"/>
    <mergeCell ref="A13:A14"/>
    <mergeCell ref="B13:B14"/>
    <mergeCell ref="C13:C14"/>
    <mergeCell ref="D13:D14"/>
    <mergeCell ref="I18:I20"/>
    <mergeCell ref="A15:A17"/>
    <mergeCell ref="D15:D17"/>
    <mergeCell ref="G15:G17"/>
    <mergeCell ref="H15:H17"/>
    <mergeCell ref="D18:D20"/>
    <mergeCell ref="G18:G20"/>
    <mergeCell ref="H18:H20"/>
    <mergeCell ref="E13:F14"/>
    <mergeCell ref="F15:F16"/>
    <mergeCell ref="F18:F19"/>
    <mergeCell ref="L13:L14"/>
    <mergeCell ref="J18:J20"/>
    <mergeCell ref="T13:T14"/>
    <mergeCell ref="R13:R14"/>
    <mergeCell ref="S13:S14"/>
    <mergeCell ref="K18:K20"/>
    <mergeCell ref="H13:H14"/>
    <mergeCell ref="J15:J17"/>
    <mergeCell ref="K15:K17"/>
    <mergeCell ref="O13:O14"/>
    <mergeCell ref="P13:P14"/>
    <mergeCell ref="Q13:Q14"/>
    <mergeCell ref="M13:M14"/>
    <mergeCell ref="N13:N14"/>
    <mergeCell ref="I15:I17"/>
    <mergeCell ref="K13:K14"/>
    <mergeCell ref="V30:V32"/>
    <mergeCell ref="V33:V35"/>
    <mergeCell ref="A2:U2"/>
    <mergeCell ref="A4:U4"/>
    <mergeCell ref="A7:D7"/>
    <mergeCell ref="E7:U7"/>
    <mergeCell ref="A8:D8"/>
    <mergeCell ref="E8:U8"/>
    <mergeCell ref="A9:D9"/>
    <mergeCell ref="E9:U9"/>
    <mergeCell ref="R10:S10"/>
    <mergeCell ref="T10:V10"/>
    <mergeCell ref="L12:M12"/>
    <mergeCell ref="G13:G14"/>
    <mergeCell ref="N12:O12"/>
    <mergeCell ref="P12:Q12"/>
    <mergeCell ref="R12:S12"/>
    <mergeCell ref="T12:U12"/>
    <mergeCell ref="J13:J14"/>
    <mergeCell ref="A18:A20"/>
    <mergeCell ref="I21:I23"/>
    <mergeCell ref="I24:I26"/>
    <mergeCell ref="I13:I14"/>
    <mergeCell ref="J24:J26"/>
    <mergeCell ref="K24:K26"/>
    <mergeCell ref="N24:O26"/>
    <mergeCell ref="L24:M26"/>
    <mergeCell ref="P24:Q26"/>
    <mergeCell ref="J21:J23"/>
    <mergeCell ref="K21:K23"/>
    <mergeCell ref="L21:M23"/>
    <mergeCell ref="N21:O23"/>
    <mergeCell ref="V36:V38"/>
    <mergeCell ref="V12:V14"/>
    <mergeCell ref="V15:V17"/>
    <mergeCell ref="V18:V20"/>
    <mergeCell ref="V21:V23"/>
    <mergeCell ref="V24:V26"/>
    <mergeCell ref="V27:V29"/>
    <mergeCell ref="P27:Q29"/>
    <mergeCell ref="P30:Q32"/>
    <mergeCell ref="U13:U14"/>
    <mergeCell ref="P21:Q23"/>
  </mergeCells>
  <printOptions horizontalCentered="1"/>
  <pageMargins left="0.19685039370078741" right="0.27559055118110237" top="0" bottom="0" header="0" footer="0"/>
  <pageSetup paperSize="5" scale="36" fitToHeight="40" orientation="landscape" r:id="rId1"/>
  <rowBreaks count="1" manualBreakCount="1">
    <brk id="29" max="16383" man="1"/>
  </rowBreaks>
  <ignoredErrors>
    <ignoredError sqref="U17 U20 L20 M20:P20 Q17:S17 R20 Q20 S20" evalErro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workbookViewId="0">
      <selection activeCell="G15" sqref="G15"/>
    </sheetView>
  </sheetViews>
  <sheetFormatPr baseColWidth="10" defaultRowHeight="15" x14ac:dyDescent="0.25"/>
  <sheetData>
    <row r="2" spans="2:7" ht="21.75" customHeight="1" x14ac:dyDescent="0.25">
      <c r="B2" s="354" t="s">
        <v>178</v>
      </c>
      <c r="C2" s="354"/>
      <c r="D2" s="354"/>
      <c r="E2" s="354"/>
    </row>
    <row r="3" spans="2:7" x14ac:dyDescent="0.25">
      <c r="C3" s="352" t="s">
        <v>159</v>
      </c>
      <c r="D3" s="353" t="s">
        <v>160</v>
      </c>
      <c r="E3" s="353" t="s">
        <v>161</v>
      </c>
    </row>
    <row r="4" spans="2:7" x14ac:dyDescent="0.25">
      <c r="C4" s="352"/>
      <c r="D4" s="353"/>
      <c r="E4" s="353"/>
    </row>
    <row r="5" spans="2:7" x14ac:dyDescent="0.25">
      <c r="B5" t="s">
        <v>162</v>
      </c>
      <c r="C5" s="35">
        <v>17248652</v>
      </c>
      <c r="D5" s="36">
        <v>5.8</v>
      </c>
      <c r="E5" s="35">
        <f>(0.058*C5)</f>
        <v>1000421.8160000001</v>
      </c>
      <c r="G5">
        <f>(E5/C11)*100</f>
        <v>5.8000000000000007</v>
      </c>
    </row>
    <row r="6" spans="2:7" x14ac:dyDescent="0.25">
      <c r="C6" s="35"/>
    </row>
    <row r="7" spans="2:7" x14ac:dyDescent="0.25">
      <c r="B7" t="s">
        <v>163</v>
      </c>
      <c r="C7" s="35">
        <v>17248652</v>
      </c>
      <c r="D7" s="36">
        <v>27.08</v>
      </c>
      <c r="E7" s="35">
        <f>(0.2708*C7)</f>
        <v>4670934.9616</v>
      </c>
      <c r="G7">
        <f>(E7/C11)*100</f>
        <v>27.08</v>
      </c>
    </row>
    <row r="8" spans="2:7" x14ac:dyDescent="0.25">
      <c r="C8" s="35"/>
    </row>
    <row r="9" spans="2:7" x14ac:dyDescent="0.25">
      <c r="B9" t="s">
        <v>164</v>
      </c>
      <c r="C9" s="35">
        <v>17248652</v>
      </c>
      <c r="D9" s="36">
        <v>48.95</v>
      </c>
      <c r="E9" s="35">
        <f>(0.4895*C9)</f>
        <v>8443215.1539999992</v>
      </c>
      <c r="G9">
        <f>(E9/C11)*100</f>
        <v>48.949999999999996</v>
      </c>
    </row>
    <row r="10" spans="2:7" x14ac:dyDescent="0.25">
      <c r="C10" s="35"/>
    </row>
    <row r="11" spans="2:7" x14ac:dyDescent="0.25">
      <c r="B11" t="s">
        <v>165</v>
      </c>
      <c r="C11" s="35">
        <v>17248652</v>
      </c>
      <c r="D11" s="36">
        <v>70</v>
      </c>
      <c r="E11" s="35">
        <f>(0.7*C11)</f>
        <v>12074056.399999999</v>
      </c>
      <c r="G11">
        <f>(E11/C11)*100</f>
        <v>70</v>
      </c>
    </row>
  </sheetData>
  <mergeCells count="4">
    <mergeCell ref="C3:C4"/>
    <mergeCell ref="D3:D4"/>
    <mergeCell ref="E3:E4"/>
    <mergeCell ref="B2:E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10" sqref="S10:U10"/>
    </sheetView>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10" sqref="S10:U10"/>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Metas e Indic  PAT 2017</vt:lpstr>
      <vt:lpstr>Metas e Indic  PAT-PROSP 2017</vt:lpstr>
      <vt:lpstr>Metas e Indic  PAE 2017</vt:lpstr>
      <vt:lpstr>Hoja4</vt:lpstr>
      <vt:lpstr>Hoja2</vt:lpstr>
      <vt:lpstr>Hoja1</vt:lpstr>
      <vt:lpstr>'Metas e Indic  PAT 2017'!Área_de_impresión</vt:lpstr>
      <vt:lpstr>'Metas e Indic  PAE 2017'!Títulos_a_imprimir</vt:lpstr>
      <vt:lpstr>'Metas e Indic  PAT 2017'!Títulos_a_imprimir</vt:lpstr>
      <vt:lpstr>'Metas e Indic  PAT-PROSP 2017'!Títulos_a_imprimir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Yomara nice Dominguez Contreras</dc:creator>
  <cp:lastModifiedBy>Ángel Abraham Herrera Araiza</cp:lastModifiedBy>
  <cp:lastPrinted>2017-09-08T19:54:01Z</cp:lastPrinted>
  <dcterms:created xsi:type="dcterms:W3CDTF">2013-08-16T17:57:23Z</dcterms:created>
  <dcterms:modified xsi:type="dcterms:W3CDTF">2018-03-13T18:56:46Z</dcterms:modified>
</cp:coreProperties>
</file>